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DieseArbeitsmappe" defaultThemeVersion="124226"/>
  <mc:AlternateContent xmlns:mc="http://schemas.openxmlformats.org/markup-compatibility/2006">
    <mc:Choice Requires="x15">
      <x15ac:absPath xmlns:x15ac="http://schemas.microsoft.com/office/spreadsheetml/2010/11/ac" url="X:\Referat_IV2\#IV2-Allgemein\eHSK\eHSK 2025\"/>
    </mc:Choice>
  </mc:AlternateContent>
  <workbookProtection workbookAlgorithmName="SHA-512" workbookHashValue="1IfYc0HOLMvTxvABQ9wApiGuflFDg6tbOcgIve0HuMTR1K/gUcGqEmjIFIIWGD7ZWnd6kAutRgu2TgC/TsKLJg==" workbookSaltValue="4MKKU/XnCgx5l07bdGPZEA==" workbookSpinCount="100000" lockStructure="1"/>
  <bookViews>
    <workbookView xWindow="120" yWindow="645" windowWidth="11880" windowHeight="5805" tabRatio="786"/>
  </bookViews>
  <sheets>
    <sheet name="Deckblatt" sheetId="1" r:id="rId1"/>
    <sheet name="DropDown" sheetId="4" state="hidden" r:id="rId2"/>
    <sheet name="Konsolidierungspfad oE" sheetId="2" state="hidden" r:id="rId3"/>
    <sheet name="Konsolidierungspfad FiHH" sheetId="25" r:id="rId4"/>
    <sheet name="Ausgew. Finanzinformationen" sheetId="3" state="hidden" r:id="rId5"/>
    <sheet name="Ausw Straßenbeiträge" sheetId="26" state="hidden" r:id="rId6"/>
    <sheet name="Konsolidierungsmaßnahmen" sheetId="6" state="hidden" r:id="rId7"/>
    <sheet name="Freitextblatt Kommune" sheetId="11" r:id="rId8"/>
    <sheet name="Bewertung HSK Aufsicht" sheetId="20" r:id="rId9"/>
    <sheet name="ja-nein-Auswahl" sheetId="5" state="hidden" r:id="rId10"/>
    <sheet name="flächendeckend-Auswahl" sheetId="8" state="hidden" r:id="rId11"/>
    <sheet name="12345-Auswahl" sheetId="7" state="hidden" r:id="rId12"/>
    <sheet name="Rohtabelle 2013-2017 hoch" sheetId="13" state="hidden" r:id="rId13"/>
    <sheet name="Rohtabelle 2013-2017 quer" sheetId="14" state="hidden" r:id="rId14"/>
    <sheet name="Auswahl Wahrscheinlichkeit" sheetId="21" state="hidden" r:id="rId15"/>
  </sheets>
  <externalReferences>
    <externalReference r:id="rId16"/>
  </externalReferences>
  <definedNames>
    <definedName name="_xlnm._FilterDatabase" localSheetId="1" hidden="1">DropDown!$C$1:$C$2</definedName>
    <definedName name="Auswahl_IKZ">#REF!</definedName>
    <definedName name="Auswahl12345">'12345-Auswahl'!$A$1:$A$7</definedName>
    <definedName name="Auswahlflächendeckend">'flächendeckend-Auswahl'!$A$1:$A$4</definedName>
    <definedName name="AuswahlKommune">DropDown!$A$2:$A$441</definedName>
    <definedName name="AuswahlKommunen">DropDown!$A$2:$A$2</definedName>
    <definedName name="AuswahlWahrscheinlichkeit">'Auswahl Wahrscheinlichkeit'!$A$1:$A$4</definedName>
    <definedName name="_xlnm.Print_Area" localSheetId="0">Deckblatt!$A$1:$H$48</definedName>
    <definedName name="_xlnm.Print_Area" localSheetId="7">'Freitextblatt Kommune'!$A$1:$H$45</definedName>
    <definedName name="_xlnm.Print_Area" localSheetId="6">Konsolidierungsmaßnahmen!$A$1:$M$206</definedName>
    <definedName name="_xlnm.Print_Area" localSheetId="3">'Konsolidierungspfad FiHH'!$A$1:$Q$14</definedName>
    <definedName name="_xlnm.Print_Area" localSheetId="2">'Konsolidierungspfad oE'!$A$1:$W$29</definedName>
    <definedName name="GKZKommuneEW2013">DropDown!$C$1:$C$418</definedName>
    <definedName name="IDENT">'[1]Werteliste IDENT_LAND'!$A$1:$A$2290</definedName>
    <definedName name="janeinAuswahl">'ja-nein-Auswahl'!$A$1:$A$3</definedName>
    <definedName name="Produktbereichauswahl">Konsolidierungsmaßnahmen!$D$216:$D$231</definedName>
    <definedName name="Straßenbeiträge">'Ausw Straßenbeiträge'!$A$1:$A$3</definedName>
    <definedName name="Z_4F0C12F7_6B51_448A_979B_7D7A867F336D_.wvu.FilterData" localSheetId="1" hidden="1">DropDown!$C$1:$C$2</definedName>
    <definedName name="Z_4F0C12F7_6B51_448A_979B_7D7A867F336D_.wvu.PrintArea" localSheetId="0" hidden="1">Deckblatt!$A$1:$H$48</definedName>
    <definedName name="Z_4F0C12F7_6B51_448A_979B_7D7A867F336D_.wvu.PrintArea" localSheetId="7" hidden="1">'Freitextblatt Kommune'!$A$1:$H$45</definedName>
    <definedName name="Z_4F0C12F7_6B51_448A_979B_7D7A867F336D_.wvu.PrintArea" localSheetId="6" hidden="1">Konsolidierungsmaßnahmen!$A$1:$M$206</definedName>
    <definedName name="Z_4F0C12F7_6B51_448A_979B_7D7A867F336D_.wvu.PrintArea" localSheetId="3" hidden="1">'Konsolidierungspfad FiHH'!$A$1:$AK$5</definedName>
    <definedName name="Z_4F0C12F7_6B51_448A_979B_7D7A867F336D_.wvu.PrintArea" localSheetId="2" hidden="1">'Konsolidierungspfad oE'!$A$1:$W$29</definedName>
  </definedNames>
  <calcPr calcId="162913"/>
  <customWorkbookViews>
    <customWorkbookView name="TEST" guid="{4F0C12F7-6B51-448A-979B-7D7A867F336D}" maximized="1" windowWidth="1676" windowHeight="723" tabRatio="786" activeSheetId="1"/>
  </customWorkbookViews>
</workbook>
</file>

<file path=xl/calcChain.xml><?xml version="1.0" encoding="utf-8"?>
<calcChain xmlns="http://schemas.openxmlformats.org/spreadsheetml/2006/main">
  <c r="H14" i="1" l="1"/>
  <c r="B4" i="25" l="1"/>
  <c r="G2" i="3" l="1"/>
  <c r="I14" i="25" l="1"/>
  <c r="I12" i="25"/>
  <c r="G14" i="25"/>
  <c r="F206" i="6"/>
  <c r="M5" i="6"/>
  <c r="L5" i="6"/>
  <c r="K5" i="6"/>
  <c r="J5" i="6"/>
  <c r="I5" i="6"/>
  <c r="H5" i="6"/>
  <c r="G5" i="6"/>
  <c r="F5" i="6"/>
  <c r="M153" i="3"/>
  <c r="K153" i="3"/>
  <c r="I153" i="3"/>
  <c r="Q153" i="3"/>
  <c r="G153" i="3"/>
  <c r="O138" i="3"/>
  <c r="M138" i="3"/>
  <c r="K138" i="3"/>
  <c r="I138" i="3"/>
  <c r="G138" i="3"/>
  <c r="I18" i="25"/>
  <c r="E4" i="2"/>
  <c r="Q16" i="25" l="1"/>
  <c r="M18" i="25"/>
  <c r="C18" i="25"/>
  <c r="J18" i="25"/>
  <c r="Q18" i="25"/>
  <c r="H18" i="25"/>
  <c r="O18" i="25"/>
  <c r="E18" i="25"/>
  <c r="J17" i="25"/>
  <c r="J12" i="25"/>
  <c r="J11" i="25"/>
  <c r="J13" i="25"/>
  <c r="J16" i="25"/>
  <c r="J10" i="25"/>
  <c r="J14" i="25"/>
  <c r="C17" i="25"/>
  <c r="O17" i="25"/>
  <c r="E16" i="25"/>
  <c r="H17" i="25"/>
  <c r="M17" i="25"/>
  <c r="O16" i="25"/>
  <c r="Q17" i="25"/>
  <c r="C16" i="25"/>
  <c r="E17" i="25"/>
  <c r="H16" i="25"/>
  <c r="M16" i="25"/>
  <c r="B12" i="25"/>
  <c r="B14" i="25" s="1"/>
  <c r="B18" i="25" s="1"/>
  <c r="P7" i="25"/>
  <c r="N7" i="25"/>
  <c r="L7" i="25"/>
  <c r="G7" i="25"/>
  <c r="B7" i="25"/>
  <c r="G7" i="2"/>
  <c r="U7" i="2"/>
  <c r="S7" i="2"/>
  <c r="Q7" i="2"/>
  <c r="L7" i="2"/>
  <c r="L26" i="2" l="1"/>
  <c r="P12" i="25" l="1"/>
  <c r="P14" i="25" s="1"/>
  <c r="P18" i="25" s="1"/>
  <c r="N12" i="25"/>
  <c r="N14" i="25" s="1"/>
  <c r="N18" i="25" s="1"/>
  <c r="L12" i="25"/>
  <c r="L14" i="25" s="1"/>
  <c r="L18" i="25" s="1"/>
  <c r="G12" i="25"/>
  <c r="D12" i="25"/>
  <c r="D14" i="25" s="1"/>
  <c r="D18" i="25" s="1"/>
  <c r="G26" i="2"/>
  <c r="G18" i="25" l="1"/>
  <c r="C14" i="25"/>
  <c r="C11" i="25"/>
  <c r="C12" i="25"/>
  <c r="C13" i="25"/>
  <c r="C10" i="25"/>
  <c r="Q11" i="25"/>
  <c r="E12" i="25"/>
  <c r="E10" i="25"/>
  <c r="E14" i="25"/>
  <c r="H13" i="25"/>
  <c r="M11" i="25"/>
  <c r="O12" i="25"/>
  <c r="Q10" i="25"/>
  <c r="Q14" i="25"/>
  <c r="H10" i="25"/>
  <c r="M13" i="25"/>
  <c r="O11" i="25"/>
  <c r="Q13" i="25"/>
  <c r="H14" i="25"/>
  <c r="H12" i="25"/>
  <c r="M14" i="25"/>
  <c r="O13" i="25"/>
  <c r="Q12" i="25"/>
  <c r="E11" i="25"/>
  <c r="M10" i="25"/>
  <c r="E13" i="25"/>
  <c r="H11" i="25"/>
  <c r="M12" i="25"/>
  <c r="O10" i="25"/>
  <c r="O14" i="25"/>
  <c r="K68" i="3" l="1"/>
  <c r="OE2" i="14" l="1"/>
  <c r="NZ2" i="14"/>
  <c r="NU2" i="14"/>
  <c r="C2" i="14"/>
  <c r="B2" i="14"/>
  <c r="B3" i="13"/>
  <c r="B4" i="13"/>
  <c r="F2" i="14" s="1"/>
  <c r="B5" i="13"/>
  <c r="G2" i="14" s="1"/>
  <c r="B6" i="13"/>
  <c r="H2" i="14" s="1"/>
  <c r="B7" i="13"/>
  <c r="I2" i="14" s="1"/>
  <c r="X4" i="13"/>
  <c r="X5" i="13"/>
  <c r="X6" i="13"/>
  <c r="X7" i="13"/>
  <c r="X8" i="13"/>
  <c r="X9" i="13"/>
  <c r="X10" i="13"/>
  <c r="X11" i="13"/>
  <c r="X12" i="13"/>
  <c r="X13" i="13"/>
  <c r="X14" i="13"/>
  <c r="X15" i="13"/>
  <c r="X16" i="13"/>
  <c r="X17" i="13"/>
  <c r="X18" i="13"/>
  <c r="X19" i="13"/>
  <c r="W21" i="13"/>
  <c r="V4" i="13"/>
  <c r="V5" i="13"/>
  <c r="V6" i="13"/>
  <c r="V7" i="13"/>
  <c r="V8" i="13"/>
  <c r="V9" i="13"/>
  <c r="V10" i="13"/>
  <c r="V11" i="13"/>
  <c r="V12" i="13"/>
  <c r="V13" i="13"/>
  <c r="V14" i="13"/>
  <c r="V15" i="13"/>
  <c r="V16" i="13"/>
  <c r="V17" i="13"/>
  <c r="V18" i="13"/>
  <c r="V19" i="13"/>
  <c r="V3" i="13"/>
  <c r="W3" i="13"/>
  <c r="X3" i="13"/>
  <c r="Y3" i="13"/>
  <c r="U3" i="13"/>
  <c r="U4" i="13"/>
  <c r="U5" i="13"/>
  <c r="U6" i="13"/>
  <c r="U7" i="13"/>
  <c r="U8" i="13"/>
  <c r="U9" i="13"/>
  <c r="U10" i="13"/>
  <c r="U11" i="13"/>
  <c r="U12" i="13"/>
  <c r="U13" i="13"/>
  <c r="U14" i="13"/>
  <c r="U15" i="13"/>
  <c r="U16" i="13"/>
  <c r="U17" i="13"/>
  <c r="U18" i="13"/>
  <c r="U19" i="13"/>
  <c r="V1" i="13"/>
  <c r="S4" i="13"/>
  <c r="S5" i="13"/>
  <c r="S6" i="13"/>
  <c r="S7" i="13"/>
  <c r="S8" i="13"/>
  <c r="S9" i="13"/>
  <c r="S10" i="13"/>
  <c r="S11" i="13"/>
  <c r="S12" i="13"/>
  <c r="S13" i="13"/>
  <c r="S14" i="13"/>
  <c r="S15" i="13"/>
  <c r="S16" i="13"/>
  <c r="S17" i="13"/>
  <c r="S18" i="13"/>
  <c r="S19" i="13"/>
  <c r="R21" i="13"/>
  <c r="Q4" i="13"/>
  <c r="Q5" i="13"/>
  <c r="Q6" i="13"/>
  <c r="Q7" i="13"/>
  <c r="Q8" i="13"/>
  <c r="Q9" i="13"/>
  <c r="Q10" i="13"/>
  <c r="Q11" i="13"/>
  <c r="Q12" i="13"/>
  <c r="Q13" i="13"/>
  <c r="Q14" i="13"/>
  <c r="Q15" i="13"/>
  <c r="Q16" i="13"/>
  <c r="Q17" i="13"/>
  <c r="Q18" i="13"/>
  <c r="Q19" i="13"/>
  <c r="P4" i="13"/>
  <c r="P5" i="13"/>
  <c r="P6" i="13"/>
  <c r="P7" i="13"/>
  <c r="P8" i="13"/>
  <c r="P9" i="13"/>
  <c r="P10" i="13"/>
  <c r="P11" i="13"/>
  <c r="P12" i="13"/>
  <c r="P13" i="13"/>
  <c r="P14" i="13"/>
  <c r="P15" i="13"/>
  <c r="P16" i="13"/>
  <c r="P17" i="13"/>
  <c r="P18" i="13"/>
  <c r="P19" i="13"/>
  <c r="N4" i="13"/>
  <c r="N5" i="13"/>
  <c r="N6" i="13"/>
  <c r="N7" i="13"/>
  <c r="N8" i="13"/>
  <c r="N9" i="13"/>
  <c r="N10" i="13"/>
  <c r="N11" i="13"/>
  <c r="N12" i="13"/>
  <c r="N13" i="13"/>
  <c r="N14" i="13"/>
  <c r="N15" i="13"/>
  <c r="N16" i="13"/>
  <c r="N17" i="13"/>
  <c r="N18" i="13"/>
  <c r="N19" i="13"/>
  <c r="M21" i="13"/>
  <c r="L4" i="13"/>
  <c r="L5" i="13"/>
  <c r="L6" i="13"/>
  <c r="L7" i="13"/>
  <c r="L8" i="13"/>
  <c r="L9" i="13"/>
  <c r="L10" i="13"/>
  <c r="L11" i="13"/>
  <c r="L12" i="13"/>
  <c r="L13" i="13"/>
  <c r="L14" i="13"/>
  <c r="L15" i="13"/>
  <c r="L16" i="13"/>
  <c r="L17" i="13"/>
  <c r="L18" i="13"/>
  <c r="L19" i="13"/>
  <c r="K4" i="13"/>
  <c r="K5" i="13"/>
  <c r="K6" i="13"/>
  <c r="K7" i="13"/>
  <c r="K8" i="13"/>
  <c r="K9" i="13"/>
  <c r="K10" i="13"/>
  <c r="K11" i="13"/>
  <c r="K12" i="13"/>
  <c r="K13" i="13"/>
  <c r="K14" i="13"/>
  <c r="K15" i="13"/>
  <c r="K16" i="13"/>
  <c r="K17" i="13"/>
  <c r="K18" i="13"/>
  <c r="K19" i="13"/>
  <c r="T3" i="13"/>
  <c r="Q1" i="13"/>
  <c r="I4" i="13"/>
  <c r="I5" i="13"/>
  <c r="I6" i="13"/>
  <c r="I7" i="13"/>
  <c r="I8" i="13"/>
  <c r="I9" i="13"/>
  <c r="I10" i="13"/>
  <c r="I11" i="13"/>
  <c r="I12" i="13"/>
  <c r="I13" i="13"/>
  <c r="I14" i="13"/>
  <c r="I15" i="13"/>
  <c r="I16" i="13"/>
  <c r="I17" i="13"/>
  <c r="I18" i="13"/>
  <c r="I19" i="13"/>
  <c r="H21" i="13"/>
  <c r="F4" i="13"/>
  <c r="F5" i="13"/>
  <c r="F6" i="13"/>
  <c r="F7" i="13"/>
  <c r="F8" i="13"/>
  <c r="F9" i="13"/>
  <c r="F10" i="13"/>
  <c r="F11" i="13"/>
  <c r="F12" i="13"/>
  <c r="F13" i="13"/>
  <c r="F14" i="13"/>
  <c r="F15" i="13"/>
  <c r="F16" i="13"/>
  <c r="F17" i="13"/>
  <c r="F18" i="13"/>
  <c r="F19" i="13"/>
  <c r="G4" i="13"/>
  <c r="G5" i="13"/>
  <c r="G6" i="13"/>
  <c r="G7" i="13"/>
  <c r="G8" i="13"/>
  <c r="G9" i="13"/>
  <c r="G10" i="13"/>
  <c r="G11" i="13"/>
  <c r="G12" i="13"/>
  <c r="G13" i="13"/>
  <c r="G14" i="13"/>
  <c r="G15" i="13"/>
  <c r="G16" i="13"/>
  <c r="G17" i="13"/>
  <c r="G18" i="13"/>
  <c r="G19" i="13"/>
  <c r="G1" i="13"/>
  <c r="F3" i="13"/>
  <c r="G3" i="13"/>
  <c r="H3" i="13"/>
  <c r="I3" i="13"/>
  <c r="J3" i="13"/>
  <c r="K3" i="13"/>
  <c r="L3" i="13"/>
  <c r="M3" i="13"/>
  <c r="N3" i="13"/>
  <c r="O3" i="13"/>
  <c r="P3" i="13"/>
  <c r="Q3" i="13"/>
  <c r="R3" i="13"/>
  <c r="S3" i="13"/>
  <c r="C21" i="13"/>
  <c r="D19" i="13"/>
  <c r="B19" i="13"/>
  <c r="U2" i="14" s="1"/>
  <c r="E3" i="13"/>
  <c r="D3" i="13"/>
  <c r="D4" i="13"/>
  <c r="AR2" i="14" s="1"/>
  <c r="D5" i="13"/>
  <c r="AS2" i="14" s="1"/>
  <c r="D6" i="13"/>
  <c r="AT2" i="14" s="1"/>
  <c r="D7" i="13"/>
  <c r="AU2" i="14" s="1"/>
  <c r="D8" i="13"/>
  <c r="AV2" i="14" s="1"/>
  <c r="D9" i="13"/>
  <c r="AW2" i="14" s="1"/>
  <c r="D10" i="13"/>
  <c r="AX2" i="14" s="1"/>
  <c r="D11" i="13"/>
  <c r="AY2" i="14" s="1"/>
  <c r="D12" i="13"/>
  <c r="AZ2" i="14" s="1"/>
  <c r="D13" i="13"/>
  <c r="BA2" i="14" s="1"/>
  <c r="D14" i="13"/>
  <c r="BB2" i="14" s="1"/>
  <c r="D15" i="13"/>
  <c r="D16" i="13"/>
  <c r="BD2" i="14" s="1"/>
  <c r="D17" i="13"/>
  <c r="D18" i="13"/>
  <c r="C3" i="13"/>
  <c r="B8" i="13"/>
  <c r="J2" i="14" s="1"/>
  <c r="B9" i="13"/>
  <c r="K2" i="14" s="1"/>
  <c r="B10" i="13"/>
  <c r="L2" i="14" s="1"/>
  <c r="B11" i="13"/>
  <c r="M2" i="14" s="1"/>
  <c r="B12" i="13"/>
  <c r="N2" i="14" s="1"/>
  <c r="B13" i="13"/>
  <c r="O2" i="14" s="1"/>
  <c r="B14" i="13"/>
  <c r="P2" i="14" s="1"/>
  <c r="B15" i="13"/>
  <c r="Q2" i="14" s="1"/>
  <c r="B16" i="13"/>
  <c r="R2" i="14" s="1"/>
  <c r="B17" i="13"/>
  <c r="S2" i="14" s="1"/>
  <c r="B18" i="13"/>
  <c r="T2" i="14" s="1"/>
  <c r="B1" i="13"/>
  <c r="CD2" i="14" l="1"/>
  <c r="CR2" i="14"/>
  <c r="CP2" i="14"/>
  <c r="CL2" i="14"/>
  <c r="CH2" i="14"/>
  <c r="GN2" i="14"/>
  <c r="CN2" i="14"/>
  <c r="CJ2" i="14"/>
  <c r="CF2" i="14"/>
  <c r="IN2" i="14"/>
  <c r="EC2" i="14"/>
  <c r="DU2" i="14"/>
  <c r="FO2" i="14"/>
  <c r="FI2" i="14"/>
  <c r="GZ2" i="14"/>
  <c r="GT2" i="14"/>
  <c r="IJ2" i="14"/>
  <c r="IB2" i="14"/>
  <c r="JS2" i="14"/>
  <c r="MT2" i="14"/>
  <c r="EE2" i="14"/>
  <c r="EA2" i="14"/>
  <c r="DY2" i="14"/>
  <c r="DW2" i="14"/>
  <c r="DS2" i="14"/>
  <c r="DQ2" i="14"/>
  <c r="FQ2" i="14"/>
  <c r="FM2" i="14"/>
  <c r="FK2" i="14"/>
  <c r="FG2" i="14"/>
  <c r="FE2" i="14"/>
  <c r="FC2" i="14"/>
  <c r="HB2" i="14"/>
  <c r="GX2" i="14"/>
  <c r="GV2" i="14"/>
  <c r="GR2" i="14"/>
  <c r="GP2" i="14"/>
  <c r="IL2" i="14"/>
  <c r="IH2" i="14"/>
  <c r="IF2" i="14"/>
  <c r="ID2" i="14"/>
  <c r="HZ2" i="14"/>
  <c r="KA2" i="14"/>
  <c r="JY2" i="14"/>
  <c r="JW2" i="14"/>
  <c r="JU2" i="14"/>
  <c r="JQ2" i="14"/>
  <c r="JO2" i="14"/>
  <c r="JM2" i="14"/>
  <c r="LM2" i="14"/>
  <c r="LK2" i="14"/>
  <c r="LI2" i="14"/>
  <c r="LG2" i="14"/>
  <c r="LE2" i="14"/>
  <c r="LC2" i="14"/>
  <c r="LA2" i="14"/>
  <c r="KY2" i="14"/>
  <c r="MX2" i="14"/>
  <c r="MV2" i="14"/>
  <c r="MR2" i="14"/>
  <c r="MP2" i="14"/>
  <c r="MN2" i="14"/>
  <c r="ML2" i="14"/>
  <c r="MJ2" i="14"/>
  <c r="CS2" i="14"/>
  <c r="CQ2" i="14"/>
  <c r="CO2" i="14"/>
  <c r="CM2" i="14"/>
  <c r="CK2" i="14"/>
  <c r="CI2" i="14"/>
  <c r="CG2" i="14"/>
  <c r="CE2" i="14"/>
  <c r="ED2" i="14"/>
  <c r="EB2" i="14"/>
  <c r="DZ2" i="14"/>
  <c r="DX2" i="14"/>
  <c r="DV2" i="14"/>
  <c r="DT2" i="14"/>
  <c r="DR2" i="14"/>
  <c r="DP2" i="14"/>
  <c r="FP2" i="14"/>
  <c r="FN2" i="14"/>
  <c r="FL2" i="14"/>
  <c r="FJ2" i="14"/>
  <c r="FH2" i="14"/>
  <c r="FF2" i="14"/>
  <c r="FD2" i="14"/>
  <c r="FB2" i="14"/>
  <c r="HC2" i="14"/>
  <c r="HA2" i="14"/>
  <c r="GY2" i="14"/>
  <c r="GW2" i="14"/>
  <c r="GU2" i="14"/>
  <c r="GS2" i="14"/>
  <c r="GQ2" i="14"/>
  <c r="GO2" i="14"/>
  <c r="IO2" i="14"/>
  <c r="IM2" i="14"/>
  <c r="IK2" i="14"/>
  <c r="II2" i="14"/>
  <c r="IG2" i="14"/>
  <c r="IE2" i="14"/>
  <c r="IC2" i="14"/>
  <c r="IA2" i="14"/>
  <c r="JZ2" i="14"/>
  <c r="JX2" i="14"/>
  <c r="JV2" i="14"/>
  <c r="JT2" i="14"/>
  <c r="JR2" i="14"/>
  <c r="JP2" i="14"/>
  <c r="JN2" i="14"/>
  <c r="JL2" i="14"/>
  <c r="LL2" i="14"/>
  <c r="LJ2" i="14"/>
  <c r="LH2" i="14"/>
  <c r="LF2" i="14"/>
  <c r="LD2" i="14"/>
  <c r="LB2" i="14"/>
  <c r="KZ2" i="14"/>
  <c r="KX2" i="14"/>
  <c r="MY2" i="14"/>
  <c r="MW2" i="14"/>
  <c r="MU2" i="14"/>
  <c r="MS2" i="14"/>
  <c r="MQ2" i="14"/>
  <c r="MO2" i="14"/>
  <c r="MM2" i="14"/>
  <c r="MK2" i="14"/>
  <c r="A2" i="14"/>
  <c r="BG2" i="14"/>
  <c r="BF2" i="14"/>
  <c r="BE2" i="14"/>
  <c r="BC2" i="14"/>
  <c r="G206" i="6"/>
  <c r="H206" i="6"/>
  <c r="I206" i="6"/>
  <c r="I26" i="2"/>
  <c r="D20" i="13" l="1"/>
  <c r="I28" i="2"/>
  <c r="OG2" i="14"/>
  <c r="OB2" i="14"/>
  <c r="BH2" i="14"/>
  <c r="B20" i="13"/>
  <c r="I135" i="3" l="1"/>
  <c r="I127" i="3"/>
  <c r="I133" i="3"/>
  <c r="I125" i="3"/>
  <c r="V2" i="14"/>
  <c r="J25" i="2"/>
  <c r="E19" i="13" s="1"/>
  <c r="J23" i="2"/>
  <c r="E17" i="13" s="1"/>
  <c r="J21" i="2"/>
  <c r="E15" i="13" s="1"/>
  <c r="J19" i="2"/>
  <c r="E13" i="13" s="1"/>
  <c r="J17" i="2"/>
  <c r="E11" i="13" s="1"/>
  <c r="J15" i="2"/>
  <c r="E9" i="13" s="1"/>
  <c r="J13" i="2"/>
  <c r="E7" i="13" s="1"/>
  <c r="J11" i="2"/>
  <c r="E5" i="13" s="1"/>
  <c r="H25" i="2"/>
  <c r="C19" i="13" s="1"/>
  <c r="H23" i="2"/>
  <c r="C17" i="13" s="1"/>
  <c r="H21" i="2"/>
  <c r="C15" i="13" s="1"/>
  <c r="H19" i="2"/>
  <c r="C13" i="13" s="1"/>
  <c r="H17" i="2"/>
  <c r="C11" i="13" s="1"/>
  <c r="H15" i="2"/>
  <c r="C9" i="13" s="1"/>
  <c r="H13" i="2"/>
  <c r="C7" i="13" s="1"/>
  <c r="H11" i="2"/>
  <c r="C5" i="13" s="1"/>
  <c r="H16" i="2"/>
  <c r="C10" i="13" s="1"/>
  <c r="H12" i="2"/>
  <c r="C6" i="13" s="1"/>
  <c r="J24" i="2"/>
  <c r="E18" i="13" s="1"/>
  <c r="J22" i="2"/>
  <c r="E16" i="13" s="1"/>
  <c r="J20" i="2"/>
  <c r="E14" i="13" s="1"/>
  <c r="J18" i="2"/>
  <c r="E12" i="13" s="1"/>
  <c r="J16" i="2"/>
  <c r="E10" i="13" s="1"/>
  <c r="J14" i="2"/>
  <c r="E8" i="13" s="1"/>
  <c r="J12" i="2"/>
  <c r="E6" i="13" s="1"/>
  <c r="J10" i="2"/>
  <c r="E4" i="13" s="1"/>
  <c r="H24" i="2"/>
  <c r="C18" i="13" s="1"/>
  <c r="H22" i="2"/>
  <c r="H20" i="2"/>
  <c r="C14" i="13" s="1"/>
  <c r="H18" i="2"/>
  <c r="C12" i="13" s="1"/>
  <c r="H14" i="2"/>
  <c r="C8" i="13" s="1"/>
  <c r="H10" i="2"/>
  <c r="H26" i="2"/>
  <c r="C20" i="13" s="1"/>
  <c r="J26" i="2"/>
  <c r="E20" i="13" s="1"/>
  <c r="P27" i="2"/>
  <c r="NW2" i="14"/>
  <c r="AI2" i="14" l="1"/>
  <c r="OH2" i="14"/>
  <c r="AC2" i="14"/>
  <c r="AM2" i="14"/>
  <c r="OA2" i="14"/>
  <c r="BQ2" i="14"/>
  <c r="BY2" i="14"/>
  <c r="OF2" i="14"/>
  <c r="AB2" i="14"/>
  <c r="AJ2" i="14"/>
  <c r="BN2" i="14"/>
  <c r="BV2" i="14"/>
  <c r="OC2" i="14"/>
  <c r="AG2" i="14"/>
  <c r="BK2" i="14"/>
  <c r="BS2" i="14"/>
  <c r="AA2" i="14"/>
  <c r="AD2" i="14"/>
  <c r="AL2" i="14"/>
  <c r="BP2" i="14"/>
  <c r="BX2" i="14"/>
  <c r="CA2" i="14"/>
  <c r="AO2" i="14"/>
  <c r="BM2" i="14"/>
  <c r="BU2" i="14"/>
  <c r="AE2" i="14"/>
  <c r="AF2" i="14"/>
  <c r="AN2" i="14"/>
  <c r="BR2" i="14"/>
  <c r="BZ2" i="14"/>
  <c r="BO2" i="14"/>
  <c r="BW2" i="14"/>
  <c r="Z2" i="14"/>
  <c r="AH2" i="14"/>
  <c r="BL2" i="14"/>
  <c r="BT2" i="14"/>
  <c r="M206" i="6"/>
  <c r="K206" i="6"/>
  <c r="J206" i="6"/>
  <c r="L206" i="6"/>
  <c r="C16" i="13"/>
  <c r="C4" i="13"/>
  <c r="K66" i="3"/>
  <c r="K64" i="3"/>
  <c r="K62" i="3"/>
  <c r="K60" i="3"/>
  <c r="K58" i="3"/>
  <c r="K56" i="3"/>
  <c r="K54" i="3"/>
  <c r="K52" i="3"/>
  <c r="K50" i="3"/>
  <c r="K48" i="3"/>
  <c r="K38" i="3"/>
  <c r="K32" i="3"/>
  <c r="K26" i="3"/>
  <c r="K20" i="3"/>
  <c r="K14" i="3"/>
  <c r="K8" i="3"/>
  <c r="AK2" i="14" l="1"/>
  <c r="Y2" i="14"/>
  <c r="X20" i="13"/>
  <c r="MZ2" i="14" s="1"/>
  <c r="U26" i="2"/>
  <c r="S20" i="13"/>
  <c r="KB2" i="14" s="1"/>
  <c r="S26" i="2"/>
  <c r="N20" i="13"/>
  <c r="HD2" i="14" s="1"/>
  <c r="Q26" i="2"/>
  <c r="N26" i="2"/>
  <c r="G20" i="13" l="1"/>
  <c r="CT2" i="14" s="1"/>
  <c r="I20" i="13"/>
  <c r="EF2" i="14" s="1"/>
  <c r="V20" i="13"/>
  <c r="LN2" i="14" s="1"/>
  <c r="Q20" i="13"/>
  <c r="IP2" i="14" s="1"/>
  <c r="Q27" i="2"/>
  <c r="L20" i="13"/>
  <c r="FR2" i="14" s="1"/>
  <c r="X21" i="13"/>
  <c r="S21" i="13"/>
  <c r="N21" i="13"/>
  <c r="N28" i="2"/>
  <c r="I21" i="13" s="1"/>
  <c r="M22" i="2"/>
  <c r="H16" i="13" s="1"/>
  <c r="O13" i="13"/>
  <c r="M14" i="2"/>
  <c r="H8" i="13" s="1"/>
  <c r="O5" i="13"/>
  <c r="T7" i="13"/>
  <c r="M16" i="2"/>
  <c r="H10" i="13" s="1"/>
  <c r="M24" i="2"/>
  <c r="H18" i="13" s="1"/>
  <c r="O7" i="13"/>
  <c r="O15" i="13"/>
  <c r="M10" i="2"/>
  <c r="H4" i="13" s="1"/>
  <c r="M18" i="2"/>
  <c r="H12" i="13" s="1"/>
  <c r="O9" i="13"/>
  <c r="O17" i="13"/>
  <c r="O20" i="13"/>
  <c r="M12" i="2"/>
  <c r="H6" i="13" s="1"/>
  <c r="M20" i="2"/>
  <c r="H14" i="13" s="1"/>
  <c r="O11" i="13"/>
  <c r="O19" i="13"/>
  <c r="T5" i="13"/>
  <c r="T9" i="13"/>
  <c r="T11" i="13"/>
  <c r="T13" i="13"/>
  <c r="T15" i="13"/>
  <c r="T17" i="13"/>
  <c r="T19" i="13"/>
  <c r="T20" i="13"/>
  <c r="V11" i="2"/>
  <c r="W5" i="13" s="1"/>
  <c r="V13" i="2"/>
  <c r="W7" i="13" s="1"/>
  <c r="V15" i="2"/>
  <c r="W9" i="13" s="1"/>
  <c r="V17" i="2"/>
  <c r="W11" i="13" s="1"/>
  <c r="V19" i="2"/>
  <c r="W13" i="13" s="1"/>
  <c r="V21" i="2"/>
  <c r="W15" i="13" s="1"/>
  <c r="V23" i="2"/>
  <c r="W17" i="13" s="1"/>
  <c r="V25" i="2"/>
  <c r="W19" i="13" s="1"/>
  <c r="M11" i="2"/>
  <c r="H5" i="13" s="1"/>
  <c r="M13" i="2"/>
  <c r="H7" i="13" s="1"/>
  <c r="M15" i="2"/>
  <c r="H9" i="13" s="1"/>
  <c r="M17" i="2"/>
  <c r="H11" i="13" s="1"/>
  <c r="M19" i="2"/>
  <c r="H13" i="13" s="1"/>
  <c r="M21" i="2"/>
  <c r="H15" i="13" s="1"/>
  <c r="M23" i="2"/>
  <c r="H17" i="13" s="1"/>
  <c r="M25" i="2"/>
  <c r="O4" i="13"/>
  <c r="O6" i="13"/>
  <c r="O8" i="13"/>
  <c r="O10" i="13"/>
  <c r="O12" i="13"/>
  <c r="O14" i="13"/>
  <c r="O16" i="13"/>
  <c r="O18" i="13"/>
  <c r="R26" i="2"/>
  <c r="T4" i="13"/>
  <c r="T6" i="13"/>
  <c r="T8" i="13"/>
  <c r="T10" i="13"/>
  <c r="T12" i="13"/>
  <c r="T14" i="13"/>
  <c r="T16" i="13"/>
  <c r="T18" i="13"/>
  <c r="T26" i="2"/>
  <c r="R20" i="13" s="1"/>
  <c r="V10" i="2"/>
  <c r="W4" i="13" s="1"/>
  <c r="V12" i="2"/>
  <c r="W6" i="13" s="1"/>
  <c r="V14" i="2"/>
  <c r="W8" i="13" s="1"/>
  <c r="V16" i="2"/>
  <c r="W10" i="13" s="1"/>
  <c r="V18" i="2"/>
  <c r="W12" i="13" s="1"/>
  <c r="V20" i="2"/>
  <c r="W14" i="13" s="1"/>
  <c r="V22" i="2"/>
  <c r="W16" i="13" s="1"/>
  <c r="V24" i="2"/>
  <c r="W18" i="13" s="1"/>
  <c r="O11" i="2"/>
  <c r="J5" i="13" s="1"/>
  <c r="O13" i="2"/>
  <c r="J7" i="13" s="1"/>
  <c r="O15" i="2"/>
  <c r="J9" i="13" s="1"/>
  <c r="O17" i="2"/>
  <c r="J11" i="13" s="1"/>
  <c r="O19" i="2"/>
  <c r="J13" i="13" s="1"/>
  <c r="O21" i="2"/>
  <c r="J15" i="13" s="1"/>
  <c r="O23" i="2"/>
  <c r="J17" i="13" s="1"/>
  <c r="O25" i="2"/>
  <c r="O26" i="2"/>
  <c r="R11" i="2"/>
  <c r="M5" i="13" s="1"/>
  <c r="R13" i="2"/>
  <c r="M7" i="13" s="1"/>
  <c r="R15" i="2"/>
  <c r="M9" i="13" s="1"/>
  <c r="R17" i="2"/>
  <c r="M11" i="13" s="1"/>
  <c r="R19" i="2"/>
  <c r="M13" i="13" s="1"/>
  <c r="R21" i="2"/>
  <c r="M15" i="13" s="1"/>
  <c r="R23" i="2"/>
  <c r="M17" i="13" s="1"/>
  <c r="R25" i="2"/>
  <c r="T11" i="2"/>
  <c r="R5" i="13" s="1"/>
  <c r="T13" i="2"/>
  <c r="R7" i="13" s="1"/>
  <c r="T15" i="2"/>
  <c r="R9" i="13" s="1"/>
  <c r="T17" i="2"/>
  <c r="R11" i="13" s="1"/>
  <c r="T19" i="2"/>
  <c r="R13" i="13" s="1"/>
  <c r="T21" i="2"/>
  <c r="R15" i="13" s="1"/>
  <c r="T23" i="2"/>
  <c r="R17" i="13" s="1"/>
  <c r="T25" i="2"/>
  <c r="R19" i="13" s="1"/>
  <c r="Y4" i="13"/>
  <c r="Y6" i="13"/>
  <c r="Y8" i="13"/>
  <c r="Y10" i="13"/>
  <c r="Y12" i="13"/>
  <c r="Y14" i="13"/>
  <c r="Y16" i="13"/>
  <c r="Y18" i="13"/>
  <c r="V26" i="2"/>
  <c r="W20" i="13" s="1"/>
  <c r="O10" i="2"/>
  <c r="J4" i="13" s="1"/>
  <c r="O12" i="2"/>
  <c r="J6" i="13" s="1"/>
  <c r="O14" i="2"/>
  <c r="J8" i="13" s="1"/>
  <c r="O16" i="2"/>
  <c r="J10" i="13" s="1"/>
  <c r="O18" i="2"/>
  <c r="J12" i="13" s="1"/>
  <c r="O20" i="2"/>
  <c r="J14" i="13" s="1"/>
  <c r="O22" i="2"/>
  <c r="J16" i="13" s="1"/>
  <c r="O24" i="2"/>
  <c r="J18" i="13" s="1"/>
  <c r="M26" i="2"/>
  <c r="H20" i="13" s="1"/>
  <c r="R10" i="2"/>
  <c r="M4" i="13" s="1"/>
  <c r="R12" i="2"/>
  <c r="M6" i="13" s="1"/>
  <c r="R14" i="2"/>
  <c r="M8" i="13" s="1"/>
  <c r="R16" i="2"/>
  <c r="M10" i="13" s="1"/>
  <c r="R18" i="2"/>
  <c r="M12" i="13" s="1"/>
  <c r="R20" i="2"/>
  <c r="M14" i="13" s="1"/>
  <c r="R22" i="2"/>
  <c r="M16" i="13" s="1"/>
  <c r="R24" i="2"/>
  <c r="M18" i="13" s="1"/>
  <c r="T10" i="2"/>
  <c r="R4" i="13" s="1"/>
  <c r="T12" i="2"/>
  <c r="R6" i="13" s="1"/>
  <c r="T14" i="2"/>
  <c r="R8" i="13" s="1"/>
  <c r="T16" i="2"/>
  <c r="R10" i="13" s="1"/>
  <c r="T18" i="2"/>
  <c r="R12" i="13" s="1"/>
  <c r="T20" i="2"/>
  <c r="R14" i="13" s="1"/>
  <c r="T22" i="2"/>
  <c r="R16" i="13" s="1"/>
  <c r="T24" i="2"/>
  <c r="R18" i="13" s="1"/>
  <c r="Y5" i="13"/>
  <c r="Y7" i="13"/>
  <c r="Y9" i="13"/>
  <c r="Y11" i="13"/>
  <c r="Y13" i="13"/>
  <c r="Y15" i="13"/>
  <c r="Y17" i="13"/>
  <c r="Y19" i="13"/>
  <c r="Y20" i="13"/>
  <c r="J20" i="13" l="1"/>
  <c r="EY2" i="14" s="1"/>
  <c r="M19" i="13"/>
  <c r="GJ2" i="14" s="1"/>
  <c r="M20" i="13"/>
  <c r="GK2" i="14" s="1"/>
  <c r="J19" i="13"/>
  <c r="EX2" i="14" s="1"/>
  <c r="NP2" i="14"/>
  <c r="JE2" i="14"/>
  <c r="GG2" i="14"/>
  <c r="EW2" i="14"/>
  <c r="NS2" i="14"/>
  <c r="NL2" i="14"/>
  <c r="ND2" i="14"/>
  <c r="JA2" i="14"/>
  <c r="IS2" i="14"/>
  <c r="GC2" i="14"/>
  <c r="FU2" i="14"/>
  <c r="ES2" i="14"/>
  <c r="EK2" i="14"/>
  <c r="NO2" i="14"/>
  <c r="NG2" i="14"/>
  <c r="JF2" i="14"/>
  <c r="IX2" i="14"/>
  <c r="GH2" i="14"/>
  <c r="FZ2" i="14"/>
  <c r="EP2" i="14"/>
  <c r="ME2" i="14"/>
  <c r="LW2" i="14"/>
  <c r="JI2" i="14"/>
  <c r="KM2" i="14"/>
  <c r="KE2" i="14"/>
  <c r="HQ2" i="14"/>
  <c r="HI2" i="14"/>
  <c r="DH2" i="14"/>
  <c r="CZ2" i="14"/>
  <c r="MB2" i="14"/>
  <c r="LT2" i="14"/>
  <c r="KR2" i="14"/>
  <c r="KJ2" i="14"/>
  <c r="DG2" i="14"/>
  <c r="HL2" i="14"/>
  <c r="HJ2" i="14"/>
  <c r="HH2" i="14"/>
  <c r="NX2" i="14"/>
  <c r="NR2" i="14"/>
  <c r="NJ2" i="14"/>
  <c r="JG2" i="14"/>
  <c r="IY2" i="14"/>
  <c r="GI2" i="14"/>
  <c r="GA2" i="14"/>
  <c r="DM2" i="14"/>
  <c r="EQ2" i="14"/>
  <c r="EI2" i="14"/>
  <c r="NM2" i="14"/>
  <c r="NE2" i="14"/>
  <c r="JD2" i="14"/>
  <c r="IV2" i="14"/>
  <c r="GF2" i="14"/>
  <c r="FX2" i="14"/>
  <c r="EV2" i="14"/>
  <c r="EN2" i="14"/>
  <c r="MC2" i="14"/>
  <c r="LU2" i="14"/>
  <c r="KS2" i="14"/>
  <c r="KK2" i="14"/>
  <c r="HO2" i="14"/>
  <c r="HG2" i="14"/>
  <c r="DF2" i="14"/>
  <c r="CX2" i="14"/>
  <c r="LZ2" i="14"/>
  <c r="LR2" i="14"/>
  <c r="KP2" i="14"/>
  <c r="KF2" i="14"/>
  <c r="CY2" i="14"/>
  <c r="DE2" i="14"/>
  <c r="DK2" i="14"/>
  <c r="DA2" i="14"/>
  <c r="NV2" i="14"/>
  <c r="NH2" i="14"/>
  <c r="IW2" i="14"/>
  <c r="FY2" i="14"/>
  <c r="EO2" i="14"/>
  <c r="MG2" i="14"/>
  <c r="NK2" i="14"/>
  <c r="NC2" i="14"/>
  <c r="JB2" i="14"/>
  <c r="IT2" i="14"/>
  <c r="GD2" i="14"/>
  <c r="FV2" i="14"/>
  <c r="ET2" i="14"/>
  <c r="EL2" i="14"/>
  <c r="MA2" i="14"/>
  <c r="LS2" i="14"/>
  <c r="KQ2" i="14"/>
  <c r="KI2" i="14"/>
  <c r="HU2" i="14"/>
  <c r="HM2" i="14"/>
  <c r="DD2" i="14"/>
  <c r="MF2" i="14"/>
  <c r="LX2" i="14"/>
  <c r="KU2" i="14"/>
  <c r="KN2" i="14"/>
  <c r="HV2" i="14"/>
  <c r="HW2" i="14"/>
  <c r="CW2" i="14"/>
  <c r="DC2" i="14"/>
  <c r="HP2" i="14"/>
  <c r="NN2" i="14"/>
  <c r="NF2" i="14"/>
  <c r="JC2" i="14"/>
  <c r="IU2" i="14"/>
  <c r="GE2" i="14"/>
  <c r="FW2" i="14"/>
  <c r="EU2" i="14"/>
  <c r="EM2" i="14"/>
  <c r="NQ2" i="14"/>
  <c r="NI2" i="14"/>
  <c r="JH2" i="14"/>
  <c r="IZ2" i="14"/>
  <c r="GB2" i="14"/>
  <c r="ER2" i="14"/>
  <c r="EJ2" i="14"/>
  <c r="LY2" i="14"/>
  <c r="LQ2" i="14"/>
  <c r="KO2" i="14"/>
  <c r="KG2" i="14"/>
  <c r="HS2" i="14"/>
  <c r="HK2" i="14"/>
  <c r="DJ2" i="14"/>
  <c r="DB2" i="14"/>
  <c r="MD2" i="14"/>
  <c r="LV2" i="14"/>
  <c r="KT2" i="14"/>
  <c r="KL2" i="14"/>
  <c r="HN2" i="14"/>
  <c r="HT2" i="14"/>
  <c r="HR2" i="14"/>
  <c r="KH2" i="14"/>
  <c r="DI2" i="14"/>
  <c r="H19" i="13"/>
  <c r="J28" i="2"/>
  <c r="E21" i="13" s="1"/>
  <c r="D21" i="13"/>
  <c r="O28" i="2"/>
  <c r="J21" i="13" s="1"/>
  <c r="O21" i="13" l="1"/>
  <c r="Y21" i="13"/>
  <c r="T21" i="13"/>
  <c r="DL2" i="14"/>
</calcChain>
</file>

<file path=xl/comments1.xml><?xml version="1.0" encoding="utf-8"?>
<comments xmlns="http://schemas.openxmlformats.org/spreadsheetml/2006/main">
  <authors>
    <author>Klumpp, Kai (HMdF)</author>
  </authors>
  <commentList>
    <comment ref="C12" authorId="0" shapeId="0">
      <text>
        <r>
          <rPr>
            <sz val="10"/>
            <color indexed="81"/>
            <rFont val="Calibri"/>
            <family val="2"/>
            <scheme val="minor"/>
          </rPr>
          <t>Bitte Datum der Fertigstellung des HKS durch die Verwaltung eintragen.
Format: TT.MM.JJ</t>
        </r>
      </text>
    </comment>
    <comment ref="C24" authorId="0" shapeId="0">
      <text>
        <r>
          <rPr>
            <sz val="10"/>
            <color indexed="81"/>
            <rFont val="Calibri"/>
            <family val="2"/>
            <scheme val="minor"/>
          </rPr>
          <t>Bitte auskunftsberechtigte Person benennen.</t>
        </r>
      </text>
    </comment>
    <comment ref="F32" authorId="0" shapeId="0">
      <text>
        <r>
          <rPr>
            <sz val="10"/>
            <color indexed="81"/>
            <rFont val="Calibri"/>
            <family val="2"/>
            <scheme val="minor"/>
          </rPr>
          <t xml:space="preserve">Format: TT.MM.JJ
Bitte den Beschluss der Vertretungskörperschaft als Anlage beifügen.
</t>
        </r>
      </text>
    </comment>
  </commentList>
</comments>
</file>

<file path=xl/comments2.xml><?xml version="1.0" encoding="utf-8"?>
<comments xmlns="http://schemas.openxmlformats.org/spreadsheetml/2006/main">
  <authors>
    <author>Petersohn, Christian (HMdF)</author>
    <author>Klumpp, Kai (HMdF)</author>
  </authors>
  <commentList>
    <comment ref="E2" authorId="0" shapeId="0">
      <text>
        <r>
          <rPr>
            <sz val="11"/>
            <color indexed="81"/>
            <rFont val="Calibri"/>
            <family val="2"/>
          </rPr>
          <t>Bitte Daten des Haushaltsjahres eingeben, für das die aktuellsten Zahlen vorliegen (in der Regel ablaufendes Haushaltsjahr, ggf. Hochrechnung anstellen).</t>
        </r>
      </text>
    </comment>
    <comment ref="G6" authorId="1" shapeId="0">
      <text>
        <r>
          <rPr>
            <sz val="11"/>
            <color indexed="81"/>
            <rFont val="Calibri"/>
            <family val="2"/>
            <scheme val="minor"/>
          </rPr>
          <t>Einzutragen sind die ordentlichen Erträge, insbesondere aus Gebühren und Entgelten.</t>
        </r>
      </text>
    </comment>
    <comment ref="I6" authorId="1" shapeId="0">
      <text>
        <r>
          <rPr>
            <sz val="11"/>
            <color indexed="81"/>
            <rFont val="Calibri"/>
            <family val="2"/>
            <scheme val="minor"/>
          </rPr>
          <t>In den Aufwand einzubeziehen sind Abschreibungen sowie die interne Leistungsverrechnung.</t>
        </r>
      </text>
    </comment>
    <comment ref="D12" authorId="1" shapeId="0">
      <text>
        <r>
          <rPr>
            <sz val="11"/>
            <color indexed="81"/>
            <rFont val="Calibri"/>
            <family val="2"/>
            <scheme val="minor"/>
          </rPr>
          <t>Sofern rechtlich zulässig; in Zeiten des Ausgleichs einer früheren Kostenüberdeckung bitte "0" eingeben.</t>
        </r>
      </text>
    </comment>
    <comment ref="D18" authorId="1" shapeId="0">
      <text>
        <r>
          <rPr>
            <sz val="11"/>
            <color indexed="81"/>
            <rFont val="Calibri"/>
            <family val="2"/>
            <scheme val="minor"/>
          </rPr>
          <t>Sofern rechtlich zulässig; in Zeiten des Ausgleichs einer früheren Kostenüberdeckung bitte "0" eingeben.</t>
        </r>
      </text>
    </comment>
    <comment ref="D24" authorId="1" shapeId="0">
      <text>
        <r>
          <rPr>
            <sz val="11"/>
            <color indexed="81"/>
            <rFont val="Calibri"/>
            <family val="2"/>
            <scheme val="minor"/>
          </rPr>
          <t>Sofern rechtlich zulässig; in Zeiten des Ausgleichs einer früheren Kostenüberdeckung bitte "0" eingeben.</t>
        </r>
      </text>
    </comment>
    <comment ref="Q26" authorId="1" shapeId="0">
      <text>
        <r>
          <rPr>
            <sz val="11"/>
            <color indexed="81"/>
            <rFont val="Calibri"/>
            <family val="2"/>
            <scheme val="minor"/>
          </rPr>
          <t xml:space="preserve">Nach dem Konsolidierungserlass des HMdIS und den hierzu ergangenen ergänzenden Hinweisen (sog. Herbsterlass; Ziffer 3. a) dritter Spiegelstrich) sind bei nicht kostendeckenden Gebühren die örtlichen Verhältnisse und die erwarteten Auswirkungen einer kostendeckend kalkulierten Gebühr auf die Inanspruchnahme der Einrichtung darzulegen und unter Orientierung an den von anderen Gemeinden des Landkreises höchsten Gebührensätzen die höchstmögliche Ausschöpfung der Ertragspotenziale nachzuweisen.
Bitte die Gründe darlegen, aus denen die Unterdeckung durch die Kommune hingenommen werden muss, und erläutern, durch welche Maßnahmen auf der Ertragsseite die nicht gedeckten Aufwendungen finanziert werden. </t>
        </r>
      </text>
    </comment>
    <comment ref="D30" authorId="1" shapeId="0">
      <text>
        <r>
          <rPr>
            <sz val="11"/>
            <color indexed="81"/>
            <rFont val="Calibri"/>
            <family val="2"/>
            <scheme val="minor"/>
          </rPr>
          <t>Sofern rechtlich zulässig; in Zeiten des Ausgleichs einer früheren Kostenüberdeckung bitte "0" eingeben.</t>
        </r>
      </text>
    </comment>
    <comment ref="B32" authorId="0" shapeId="0">
      <text>
        <r>
          <rPr>
            <sz val="11"/>
            <color indexed="81"/>
            <rFont val="Calibri"/>
            <family val="2"/>
            <scheme val="minor"/>
          </rPr>
          <t xml:space="preserve">Bis U6 </t>
        </r>
        <r>
          <rPr>
            <u/>
            <sz val="11"/>
            <color indexed="81"/>
            <rFont val="Calibri"/>
            <family val="2"/>
            <scheme val="minor"/>
          </rPr>
          <t>ohne</t>
        </r>
        <r>
          <rPr>
            <sz val="11"/>
            <color indexed="81"/>
            <rFont val="Calibri"/>
            <family val="2"/>
            <scheme val="minor"/>
          </rPr>
          <t xml:space="preserve"> Hort
(ausschließlich eigene Einrichtungen)</t>
        </r>
      </text>
    </comment>
    <comment ref="G32" authorId="1" shapeId="0">
      <text>
        <r>
          <rPr>
            <sz val="11"/>
            <color theme="1"/>
            <rFont val="Calibri"/>
            <family val="2"/>
            <scheme val="minor"/>
          </rPr>
          <t>Einzutragen sind insbesondere die ordentlichen Erträge aus Elternentgelten und Landeszuschüssen sowie die Erträge für die Mittagsverpflegung etc.</t>
        </r>
      </text>
    </comment>
    <comment ref="I32" authorId="1" shapeId="0">
      <text>
        <r>
          <rPr>
            <sz val="11"/>
            <color indexed="81"/>
            <rFont val="Calibri"/>
            <family val="2"/>
            <scheme val="minor"/>
          </rPr>
          <t>Einzutragen sind sämtliche ordentlichen Aufwendungen. Abschreibungen und  die interne Leistungsverrechnung sind mit einzubeziehen. Auch Aufwendungen für die Mittagsverpflegung etc. sind zu berücksichtigen.</t>
        </r>
      </text>
    </comment>
    <comment ref="G34" authorId="1" shapeId="0">
      <text>
        <r>
          <rPr>
            <sz val="11"/>
            <color indexed="81"/>
            <rFont val="Calibri"/>
            <family val="2"/>
            <scheme val="minor"/>
          </rPr>
          <t>Einzutragen ist die Summe der Elternbeiträge für die Kinderbetreuung (inklusive Mittagsverpflegung etc.).</t>
        </r>
        <r>
          <rPr>
            <sz val="9"/>
            <color indexed="81"/>
            <rFont val="Tahoma"/>
            <family val="2"/>
          </rPr>
          <t xml:space="preserve">
</t>
        </r>
      </text>
    </comment>
    <comment ref="B38" authorId="1" shapeId="0">
      <text>
        <r>
          <rPr>
            <sz val="11"/>
            <color indexed="81"/>
            <rFont val="Calibri"/>
            <family val="2"/>
            <scheme val="minor"/>
          </rPr>
          <t>Bitte Daten für eigenes Rechnungsprüfungsamt eintragen, sofern vorhanden.</t>
        </r>
      </text>
    </comment>
    <comment ref="G46" authorId="1" shapeId="0">
      <text>
        <r>
          <rPr>
            <sz val="11"/>
            <color indexed="81"/>
            <rFont val="Calibri"/>
            <family val="2"/>
            <scheme val="minor"/>
          </rPr>
          <t>Einzutragen sind die ordentlichen Erträge, insbesondere aus Gebühren und Entgelten.</t>
        </r>
      </text>
    </comment>
    <comment ref="I46" authorId="1" shapeId="0">
      <text>
        <r>
          <rPr>
            <sz val="11"/>
            <color indexed="81"/>
            <rFont val="Calibri"/>
            <family val="2"/>
            <scheme val="minor"/>
          </rPr>
          <t>In den Aufwand einzubeziehen sind Abschreibungen sowie die interne Leistungsverrechnung.</t>
        </r>
      </text>
    </comment>
    <comment ref="D62" authorId="1" shapeId="0">
      <text>
        <r>
          <rPr>
            <sz val="11"/>
            <color indexed="81"/>
            <rFont val="Calibri"/>
            <family val="2"/>
            <scheme val="minor"/>
          </rPr>
          <t>Eintragung bitte inklusive Skater- und Bolzplätze, aber ohne Spielplätze an Kitas vornehmen. Zu den ordentlichen Erträgen sind keine Angaben zu machen.</t>
        </r>
      </text>
    </comment>
    <comment ref="D83" authorId="1" shapeId="0">
      <text>
        <r>
          <rPr>
            <sz val="11"/>
            <color indexed="81"/>
            <rFont val="Calibri"/>
            <family val="2"/>
            <scheme val="minor"/>
          </rPr>
          <t xml:space="preserve">Bei den Erträgen aus der Gewerbesteuer hier bitte den Netto-Betrag eintragen, also die Brutto-Erträge unter Abzug der Gewerbesteuerumlage. </t>
        </r>
      </text>
    </comment>
    <comment ref="B103" authorId="1" shapeId="0">
      <text>
        <r>
          <rPr>
            <sz val="11"/>
            <color indexed="81"/>
            <rFont val="Calibri"/>
            <family val="2"/>
            <scheme val="minor"/>
          </rPr>
          <t>Bitte im Feld "Hinweis" Steuern benennen.</t>
        </r>
      </text>
    </comment>
    <comment ref="D138" authorId="0" shapeId="0">
      <text>
        <r>
          <rPr>
            <sz val="11"/>
            <color indexed="81"/>
            <rFont val="Calibri"/>
            <family val="2"/>
            <scheme val="minor"/>
          </rPr>
          <t>Gemäß mittelfristiger Ergebnis- und Finanzplanung</t>
        </r>
      </text>
    </comment>
    <comment ref="D155" authorId="1" shapeId="0">
      <text>
        <r>
          <rPr>
            <sz val="11"/>
            <color indexed="81"/>
            <rFont val="Calibri"/>
            <family val="2"/>
            <scheme val="minor"/>
          </rPr>
          <t>Bitte Haushaltspläne unter Berücksichtigung etwaiger Nachtragshaushalte heranziehen.</t>
        </r>
      </text>
    </comment>
    <comment ref="D157" authorId="1" shapeId="0">
      <text>
        <r>
          <rPr>
            <sz val="11"/>
            <color indexed="81"/>
            <rFont val="Calibri"/>
            <family val="2"/>
            <scheme val="minor"/>
          </rPr>
          <t>Sofern vorhanden, bitte geprüfte Rechnungsergebnisse eintragen; andernfalls vorläufige Rechnungsergebnisse.</t>
        </r>
      </text>
    </comment>
  </commentList>
</comments>
</file>

<file path=xl/comments3.xml><?xml version="1.0" encoding="utf-8"?>
<comments xmlns="http://schemas.openxmlformats.org/spreadsheetml/2006/main">
  <authors>
    <author>Klumpp, Kai (HMdF)</author>
    <author>Eisner, Sandra (HMdIS)</author>
  </authors>
  <commentList>
    <comment ref="C4" authorId="0" shapeId="0">
      <text>
        <r>
          <rPr>
            <sz val="11"/>
            <color indexed="81"/>
            <rFont val="Calibri"/>
            <family val="2"/>
            <scheme val="minor"/>
          </rPr>
          <t>Schlagwortartige Beschreibung</t>
        </r>
      </text>
    </comment>
    <comment ref="F4" authorId="1" shapeId="0">
      <text>
        <r>
          <rPr>
            <b/>
            <sz val="9"/>
            <color indexed="81"/>
            <rFont val="Segoe UI"/>
            <family val="2"/>
          </rPr>
          <t>Aufwandsreduzierung und / oder Ertragssteigerung; bitte den saldierten Wert der Einzelmaßnahme eingeben (Wert ohne Vorzeichen).</t>
        </r>
        <r>
          <rPr>
            <sz val="9"/>
            <color indexed="81"/>
            <rFont val="Segoe UI"/>
            <family val="2"/>
          </rPr>
          <t xml:space="preserve">
</t>
        </r>
      </text>
    </comment>
  </commentList>
</comments>
</file>

<file path=xl/comments4.xml><?xml version="1.0" encoding="utf-8"?>
<comments xmlns="http://schemas.openxmlformats.org/spreadsheetml/2006/main">
  <authors>
    <author>Klumpp, Kai (HMdF)</author>
  </authors>
  <commentList>
    <comment ref="C4" authorId="0" shapeId="0">
      <text>
        <r>
          <rPr>
            <sz val="11"/>
            <color indexed="81"/>
            <rFont val="Calibri"/>
            <family val="2"/>
            <scheme val="minor"/>
          </rPr>
          <t>Bitte je Erläuterung und Anmerkung eine Zeile verwenden;
nur kurze bzw. schlagwortartige Beschreibung (programmbedingte Beschränkung auf 256 Zeichen je Feld);
ggf. Ausführungen zu einem Punkt auf mehrere Textfelder verteilen.</t>
        </r>
      </text>
    </comment>
  </commentList>
</comments>
</file>

<file path=xl/sharedStrings.xml><?xml version="1.0" encoding="utf-8"?>
<sst xmlns="http://schemas.openxmlformats.org/spreadsheetml/2006/main" count="861" uniqueCount="726">
  <si>
    <t>Name der Kommune</t>
  </si>
  <si>
    <t>Postanschrift</t>
  </si>
  <si>
    <t>Funktion</t>
  </si>
  <si>
    <t>Fachlicher Ansprechpartner</t>
  </si>
  <si>
    <t>Telefon</t>
  </si>
  <si>
    <t>E-Mail-Adresse</t>
  </si>
  <si>
    <t>Amtsbezeichnung</t>
  </si>
  <si>
    <t>Str.</t>
  </si>
  <si>
    <t>PLZ</t>
  </si>
  <si>
    <t>Ort</t>
  </si>
  <si>
    <t>Nr.</t>
  </si>
  <si>
    <t>ja</t>
  </si>
  <si>
    <t>nein</t>
  </si>
  <si>
    <t>Produktbereich</t>
  </si>
  <si>
    <t>Innere Verwaltung</t>
  </si>
  <si>
    <t>Sicherheit und Ordnung</t>
  </si>
  <si>
    <t>Schulträgeraufgaben</t>
  </si>
  <si>
    <t>Kultur und Wissenschaft</t>
  </si>
  <si>
    <t>Soziale Leistungen</t>
  </si>
  <si>
    <t>Kinder-, Jugend, und Familienhilfe</t>
  </si>
  <si>
    <t>Gesundheitsdienste</t>
  </si>
  <si>
    <t>Sportförderung</t>
  </si>
  <si>
    <t>Räumliche Planung / Entwickl. Geoinfo.</t>
  </si>
  <si>
    <t>Bauen und Wohnen</t>
  </si>
  <si>
    <t>Ver- und Entsorgung</t>
  </si>
  <si>
    <t>Verkersflächen und -anlagen, ÖPNV</t>
  </si>
  <si>
    <t>Umweltschutz</t>
  </si>
  <si>
    <t>Wirtschaft und Tourismus</t>
  </si>
  <si>
    <t>Allgemeine Finanzwirtschaft</t>
  </si>
  <si>
    <t>Summe</t>
  </si>
  <si>
    <t xml:space="preserve">Ordentliches Ergebnis </t>
  </si>
  <si>
    <t>Haushaltsjahr 2015</t>
  </si>
  <si>
    <t>Kostendeckungsquoten</t>
  </si>
  <si>
    <t>Aufgabenbereich</t>
  </si>
  <si>
    <t>ordentlichen Erträge in Euro</t>
  </si>
  <si>
    <t>Wasser</t>
  </si>
  <si>
    <t>Abwasser</t>
  </si>
  <si>
    <t>Wasserpreis in Euro je m³ (inkl. USt)</t>
  </si>
  <si>
    <t>Verzinsung Anlagekapital in Prozent</t>
  </si>
  <si>
    <t>Abwasserpreis in Euro je m³ (inkl. USt)</t>
  </si>
  <si>
    <t>Abfall</t>
  </si>
  <si>
    <t>Hinweise</t>
  </si>
  <si>
    <t>Weitere Informationen</t>
  </si>
  <si>
    <t>Friedhof</t>
  </si>
  <si>
    <t>Volkshochschule</t>
  </si>
  <si>
    <t>Dorfgemeinschaftshäuser</t>
  </si>
  <si>
    <t>Museen</t>
  </si>
  <si>
    <t>Theater</t>
  </si>
  <si>
    <t>Schwimmbäder</t>
  </si>
  <si>
    <t>Bibliotheken</t>
  </si>
  <si>
    <t>Feuerwehrstandorte</t>
  </si>
  <si>
    <t>Spielplätze</t>
  </si>
  <si>
    <t>Sportplätze</t>
  </si>
  <si>
    <t>Sporthallen</t>
  </si>
  <si>
    <t>Steuern</t>
  </si>
  <si>
    <t>Grundsteuer A</t>
  </si>
  <si>
    <t>Erträge in Euro</t>
  </si>
  <si>
    <t>Hebesatz in Prozent</t>
  </si>
  <si>
    <t>Grundsteuer B</t>
  </si>
  <si>
    <t>Gewerbesteuer</t>
  </si>
  <si>
    <t>Hundesteuer</t>
  </si>
  <si>
    <t>Steuer für den ersten Hund in Euro</t>
  </si>
  <si>
    <t>Zweitwohnsitzsteuer</t>
  </si>
  <si>
    <t>Steuersatz in Prozent</t>
  </si>
  <si>
    <t>Jagd- und Fischereisteuer</t>
  </si>
  <si>
    <t>Spielapparatesteuer</t>
  </si>
  <si>
    <t>Beiträge</t>
  </si>
  <si>
    <t>Personal</t>
  </si>
  <si>
    <t>Anzahl der Vollzeitäquivalente laut Stellenplan</t>
  </si>
  <si>
    <t>ordentliche Aufwendungen
in Euro</t>
  </si>
  <si>
    <r>
      <t xml:space="preserve">Aufgabe wird durch Kommune </t>
    </r>
    <r>
      <rPr>
        <u/>
        <sz val="11"/>
        <color theme="1"/>
        <rFont val="Calibri"/>
        <family val="2"/>
        <scheme val="minor"/>
      </rPr>
      <t>selbst</t>
    </r>
    <r>
      <rPr>
        <sz val="11"/>
        <color theme="1"/>
        <rFont val="Calibri"/>
        <family val="2"/>
        <scheme val="minor"/>
      </rPr>
      <t xml:space="preserve"> wahrgenommen</t>
    </r>
  </si>
  <si>
    <r>
      <rPr>
        <u/>
        <sz val="11"/>
        <color theme="1"/>
        <rFont val="Calibri"/>
        <family val="2"/>
        <scheme val="minor"/>
      </rPr>
      <t xml:space="preserve">Zuschuss </t>
    </r>
    <r>
      <rPr>
        <sz val="11"/>
        <color theme="1"/>
        <rFont val="Calibri"/>
        <family val="2"/>
        <scheme val="minor"/>
      </rPr>
      <t>an nichtkommunalen Aufgabenträger</t>
    </r>
  </si>
  <si>
    <t>Darmstadt, Wissenschaftsstadt</t>
  </si>
  <si>
    <t>Kassel, documenta-Stadt</t>
  </si>
  <si>
    <t>Wiesbaden, Landeshauptstadt</t>
  </si>
  <si>
    <t>Landkreis Bergstraße</t>
  </si>
  <si>
    <t>Landkreis Darmstadt-Dieburg</t>
  </si>
  <si>
    <t>Landkreis Fulda</t>
  </si>
  <si>
    <t>Landkreis Gießen</t>
  </si>
  <si>
    <t>Landkreis Groß-Gerau</t>
  </si>
  <si>
    <t>Landkreis Hersfeld-Rotenburg</t>
  </si>
  <si>
    <t>Landkreis Kassel</t>
  </si>
  <si>
    <t>Landkreis Limburg-Weilburg</t>
  </si>
  <si>
    <t>Landkreis Marburg-Biedenkopf</t>
  </si>
  <si>
    <t>Landkreis Offenbach</t>
  </si>
  <si>
    <t>Landkreis Waldeck-Frankenberg</t>
  </si>
  <si>
    <t>Aarbergen</t>
  </si>
  <si>
    <t>Abtsteinach</t>
  </si>
  <si>
    <t>Ahnatal</t>
  </si>
  <si>
    <t>Alheim</t>
  </si>
  <si>
    <t>Allendorf (Eder)</t>
  </si>
  <si>
    <t>Alsbach-Hähnlein</t>
  </si>
  <si>
    <t>Altenstadt</t>
  </si>
  <si>
    <t>Angelburg</t>
  </si>
  <si>
    <t>Antrifttal</t>
  </si>
  <si>
    <t>Bad Emstal</t>
  </si>
  <si>
    <t>Bad Endbach</t>
  </si>
  <si>
    <t>Bad Hersfeld, Kreisstadt</t>
  </si>
  <si>
    <t>Bad Salzschlirf</t>
  </si>
  <si>
    <t>Bad Schwalbach, Kreisstadt</t>
  </si>
  <si>
    <t>Bad Zwesten</t>
  </si>
  <si>
    <t>Berkatal</t>
  </si>
  <si>
    <t>Beselich</t>
  </si>
  <si>
    <t>Biblis</t>
  </si>
  <si>
    <t>Bickenbach</t>
  </si>
  <si>
    <t>Biebergemünd</t>
  </si>
  <si>
    <t>Biebertal</t>
  </si>
  <si>
    <t>Biebesheim am Rhein</t>
  </si>
  <si>
    <t>Birkenau</t>
  </si>
  <si>
    <t>Birstein</t>
  </si>
  <si>
    <t>Bischoffen</t>
  </si>
  <si>
    <t>Bischofsheim</t>
  </si>
  <si>
    <t>Brachttal</t>
  </si>
  <si>
    <t>Brechen</t>
  </si>
  <si>
    <t>Breidenbach</t>
  </si>
  <si>
    <t>Breitscheid</t>
  </si>
  <si>
    <t>Brensbach</t>
  </si>
  <si>
    <t>Breuna</t>
  </si>
  <si>
    <t>Brombachtal</t>
  </si>
  <si>
    <t>Burgwald</t>
  </si>
  <si>
    <t>Buseck</t>
  </si>
  <si>
    <t>Büttelborn</t>
  </si>
  <si>
    <t>Calden</t>
  </si>
  <si>
    <t>Cölbe</t>
  </si>
  <si>
    <t>Cornberg</t>
  </si>
  <si>
    <t>Dautphetal</t>
  </si>
  <si>
    <t>Diemelsee</t>
  </si>
  <si>
    <t>Dietzenbach, Kreisstadt</t>
  </si>
  <si>
    <t>Dietzhölztal</t>
  </si>
  <si>
    <t>Dipperz</t>
  </si>
  <si>
    <t>Dornburg</t>
  </si>
  <si>
    <t>Driedorf</t>
  </si>
  <si>
    <t>Ebersburg</t>
  </si>
  <si>
    <t>Ebsdorfergrund</t>
  </si>
  <si>
    <t>Echzell</t>
  </si>
  <si>
    <t>Edermünde</t>
  </si>
  <si>
    <t>Egelsbach</t>
  </si>
  <si>
    <t>Ehrenberg (Rhön)</t>
  </si>
  <si>
    <t>Ehringshausen</t>
  </si>
  <si>
    <t>Eichenzell</t>
  </si>
  <si>
    <t>Einhausen</t>
  </si>
  <si>
    <t>Elbtal</t>
  </si>
  <si>
    <t>Elz</t>
  </si>
  <si>
    <t>Eppertshausen</t>
  </si>
  <si>
    <t>Erbach, Kreisstadt</t>
  </si>
  <si>
    <t>Erzhausen</t>
  </si>
  <si>
    <t>Eschenburg</t>
  </si>
  <si>
    <t>Eschwege, Kreisstadt</t>
  </si>
  <si>
    <t>Espenau</t>
  </si>
  <si>
    <t>Feldatal</t>
  </si>
  <si>
    <t>Fernwald</t>
  </si>
  <si>
    <t>Fischbachtal</t>
  </si>
  <si>
    <t>Flieden</t>
  </si>
  <si>
    <t>Flörsbachtal</t>
  </si>
  <si>
    <t>Fränkisch-Crumbach</t>
  </si>
  <si>
    <t>Freiensteinau</t>
  </si>
  <si>
    <t>Freigericht</t>
  </si>
  <si>
    <t>Friedberg (Hessen), Kreisstadt</t>
  </si>
  <si>
    <t>Friedewald</t>
  </si>
  <si>
    <t>Fronhausen</t>
  </si>
  <si>
    <t>Fuldabrück</t>
  </si>
  <si>
    <t>Fuldatal</t>
  </si>
  <si>
    <t>Fürth</t>
  </si>
  <si>
    <t>Gemünden (Felda)</t>
  </si>
  <si>
    <t>Gernsheim, Schöfferstadt</t>
  </si>
  <si>
    <t>Gießen, Universitätsstadt</t>
  </si>
  <si>
    <t>Gilserberg</t>
  </si>
  <si>
    <t>Glashütten</t>
  </si>
  <si>
    <t>Glauburg</t>
  </si>
  <si>
    <t>Gorxheimertal</t>
  </si>
  <si>
    <t>Grasellenbach</t>
  </si>
  <si>
    <t>Grävenwiesbach</t>
  </si>
  <si>
    <t>Grebenhain</t>
  </si>
  <si>
    <t>Greifenstein</t>
  </si>
  <si>
    <t>Großenlüder</t>
  </si>
  <si>
    <t>Großkrotzenburg</t>
  </si>
  <si>
    <t>Groß-Rohrheim</t>
  </si>
  <si>
    <t>Groß-Zimmern</t>
  </si>
  <si>
    <t>Gründau</t>
  </si>
  <si>
    <t>Guxhagen</t>
  </si>
  <si>
    <t>Habichtswald</t>
  </si>
  <si>
    <t>Haina (Kloster)</t>
  </si>
  <si>
    <t>Hainburg</t>
  </si>
  <si>
    <t>Hammersbach</t>
  </si>
  <si>
    <t>Hasselroth</t>
  </si>
  <si>
    <t>Hauneck</t>
  </si>
  <si>
    <t>Heidenrod</t>
  </si>
  <si>
    <t>Helsa</t>
  </si>
  <si>
    <t>Herleshausen</t>
  </si>
  <si>
    <t>Hirzenhain</t>
  </si>
  <si>
    <t>Hofbieber</t>
  </si>
  <si>
    <t>Hofheim am Taunus, Kreisstadt</t>
  </si>
  <si>
    <t>Hohenahr</t>
  </si>
  <si>
    <t>Hohenroda</t>
  </si>
  <si>
    <t>Hohenstein</t>
  </si>
  <si>
    <t>Hosenfeld</t>
  </si>
  <si>
    <t>Hünfeld, Konrad-Zuse-Stadt</t>
  </si>
  <si>
    <t>Hünfelden</t>
  </si>
  <si>
    <t>Hünstetten</t>
  </si>
  <si>
    <t>Hüttenberg</t>
  </si>
  <si>
    <t>Jesberg</t>
  </si>
  <si>
    <t>Jossgrund</t>
  </si>
  <si>
    <t>Kalbach</t>
  </si>
  <si>
    <t>Kaufungen</t>
  </si>
  <si>
    <t>Kefenrod</t>
  </si>
  <si>
    <t>Kiedrich</t>
  </si>
  <si>
    <t>Kirchheim</t>
  </si>
  <si>
    <t>Knüllwald</t>
  </si>
  <si>
    <t>Körle</t>
  </si>
  <si>
    <t>Kriftel</t>
  </si>
  <si>
    <t>Künzell</t>
  </si>
  <si>
    <t>Lahnau</t>
  </si>
  <si>
    <t>Lahntal</t>
  </si>
  <si>
    <t>Langgöns</t>
  </si>
  <si>
    <t>Lauterbach (Hessen), Kreisstadt</t>
  </si>
  <si>
    <t>Lautertal (Odenwald)</t>
  </si>
  <si>
    <t>Lautertal (Vogelsberg)</t>
  </si>
  <si>
    <t>Liederbach am Taunus</t>
  </si>
  <si>
    <t>Limeshain</t>
  </si>
  <si>
    <t>Linsengericht</t>
  </si>
  <si>
    <t>Lohfelden</t>
  </si>
  <si>
    <t>Löhnberg</t>
  </si>
  <si>
    <t>Lohra</t>
  </si>
  <si>
    <t>Lorsch, Karolingerstadt</t>
  </si>
  <si>
    <t>Ludwigsau</t>
  </si>
  <si>
    <t>Lützelbach</t>
  </si>
  <si>
    <t>Mainhausen</t>
  </si>
  <si>
    <t>Malsfeld</t>
  </si>
  <si>
    <t>Marburg, Universitätsstadt</t>
  </si>
  <si>
    <t>Meinhard</t>
  </si>
  <si>
    <t>Meißner</t>
  </si>
  <si>
    <t>Mengerskirchen, Marktflecken</t>
  </si>
  <si>
    <t>Merenberg, Marktflecken</t>
  </si>
  <si>
    <t>Messel</t>
  </si>
  <si>
    <t>Mittenaar</t>
  </si>
  <si>
    <t>Modautal</t>
  </si>
  <si>
    <t>Mörlenbach</t>
  </si>
  <si>
    <t>Morschen</t>
  </si>
  <si>
    <t>Mossautal</t>
  </si>
  <si>
    <t>Mücke</t>
  </si>
  <si>
    <t>Mühltal</t>
  </si>
  <si>
    <t>Münchhausen</t>
  </si>
  <si>
    <t>Nauheim</t>
  </si>
  <si>
    <t>Nentershausen</t>
  </si>
  <si>
    <t>Neuberg</t>
  </si>
  <si>
    <t>Neu-Eichenberg</t>
  </si>
  <si>
    <t>Neuenstein</t>
  </si>
  <si>
    <t>Neuental</t>
  </si>
  <si>
    <t>Neuhof</t>
  </si>
  <si>
    <t>Niederdorfelden</t>
  </si>
  <si>
    <t>Niedernhausen</t>
  </si>
  <si>
    <t>Nieste</t>
  </si>
  <si>
    <t>Niestetal</t>
  </si>
  <si>
    <t>Nüsttal</t>
  </si>
  <si>
    <t>Oberaula</t>
  </si>
  <si>
    <t>Ober-Mörlen</t>
  </si>
  <si>
    <t>Ottrau</t>
  </si>
  <si>
    <t>Otzberg</t>
  </si>
  <si>
    <t>Petersberg</t>
  </si>
  <si>
    <t>Poppenhausen (Wasserkuppe)</t>
  </si>
  <si>
    <t>Rabenau</t>
  </si>
  <si>
    <t>Ranstadt</t>
  </si>
  <si>
    <t>Reichelsheim (Odenwald)</t>
  </si>
  <si>
    <t>Reinhardshagen</t>
  </si>
  <si>
    <t>Reiskirchen</t>
  </si>
  <si>
    <t>Rimbach</t>
  </si>
  <si>
    <t>Ringgau</t>
  </si>
  <si>
    <t>Rockenberg</t>
  </si>
  <si>
    <t>Rodenbach</t>
  </si>
  <si>
    <t>Ronneburg</t>
  </si>
  <si>
    <t>Ronshausen</t>
  </si>
  <si>
    <t>Roßdorf</t>
  </si>
  <si>
    <t>Schaafheim</t>
  </si>
  <si>
    <t>Schauenburg</t>
  </si>
  <si>
    <t>Schenklengsfeld</t>
  </si>
  <si>
    <t>Schlangenbad</t>
  </si>
  <si>
    <t>Schöffengrund</t>
  </si>
  <si>
    <t>Schöneck</t>
  </si>
  <si>
    <t>Schrecksbach</t>
  </si>
  <si>
    <t>Schwalmtal</t>
  </si>
  <si>
    <t>Seeheim-Jugenheim</t>
  </si>
  <si>
    <t>Selters (Taunus)</t>
  </si>
  <si>
    <t>Siegbach</t>
  </si>
  <si>
    <t>Sinn</t>
  </si>
  <si>
    <t>Sinntal</t>
  </si>
  <si>
    <t>Söhrewald</t>
  </si>
  <si>
    <t>Steffenberg</t>
  </si>
  <si>
    <t>Stockstadt am Rhein</t>
  </si>
  <si>
    <t>Sulzbach (Taunus)</t>
  </si>
  <si>
    <t>Trebur</t>
  </si>
  <si>
    <t>Twistetal</t>
  </si>
  <si>
    <t>Wabern</t>
  </si>
  <si>
    <t>Waldbrunn (Westerwald)</t>
  </si>
  <si>
    <t>Waldems</t>
  </si>
  <si>
    <t>Wald-Michelbach</t>
  </si>
  <si>
    <t>Waldsolms</t>
  </si>
  <si>
    <t>Walluf</t>
  </si>
  <si>
    <t>Wartenberg</t>
  </si>
  <si>
    <t>Wehretal</t>
  </si>
  <si>
    <t>Wehrheim</t>
  </si>
  <si>
    <t>Weilmünster, Marktflecken</t>
  </si>
  <si>
    <t>Weilrod</t>
  </si>
  <si>
    <t>Weimar (Lahn)</t>
  </si>
  <si>
    <t>Weinbach</t>
  </si>
  <si>
    <t>Weißenborn</t>
  </si>
  <si>
    <t>Wettenberg</t>
  </si>
  <si>
    <t>Wildeck</t>
  </si>
  <si>
    <t>Willingen (Upland)</t>
  </si>
  <si>
    <t>Willingshausen</t>
  </si>
  <si>
    <t>Wohratal</t>
  </si>
  <si>
    <t>Wölfersheim</t>
  </si>
  <si>
    <t>Wöllstadt</t>
  </si>
  <si>
    <t>Allendorf (Lumda), Stadt</t>
  </si>
  <si>
    <t>Alsfeld, Stadt</t>
  </si>
  <si>
    <t>Amöneburg, Stadt</t>
  </si>
  <si>
    <t>Aßlar, Stadt</t>
  </si>
  <si>
    <t>Babenhausen, Stadt</t>
  </si>
  <si>
    <t>Bad Arolsen, Stadt</t>
  </si>
  <si>
    <t>Bad Camberg, Stadt</t>
  </si>
  <si>
    <t>Bad Karlshafen, Stadt</t>
  </si>
  <si>
    <t>Bad König, Stadt</t>
  </si>
  <si>
    <t>Bad Nauheim, Stadt</t>
  </si>
  <si>
    <t>Bad Orb, Stadt</t>
  </si>
  <si>
    <t>Bad Soden am Taunus, Stadt</t>
  </si>
  <si>
    <t>Bad Soden-Salmünster, Stadt</t>
  </si>
  <si>
    <t>Bad Sooden-Allendorf, Stadt</t>
  </si>
  <si>
    <t>Bad Vilbel, Stadt</t>
  </si>
  <si>
    <t>Bad Wildungen, Stadt</t>
  </si>
  <si>
    <t>Battenberg (Eder), Stadt</t>
  </si>
  <si>
    <t>Baunatal, Stadt</t>
  </si>
  <si>
    <t>Bebra, Stadt</t>
  </si>
  <si>
    <t>Bensheim, Stadt</t>
  </si>
  <si>
    <t>Biedenkopf, Stadt</t>
  </si>
  <si>
    <t>Borken (Hessen), Stadt</t>
  </si>
  <si>
    <t>Braunfels, Stadt</t>
  </si>
  <si>
    <t>Breuberg, Stadt</t>
  </si>
  <si>
    <t>Bruchköbel, Stadt</t>
  </si>
  <si>
    <t>Büdingen, Stadt</t>
  </si>
  <si>
    <t>Bürstadt, Stadt</t>
  </si>
  <si>
    <t>Dieburg, Stadt</t>
  </si>
  <si>
    <t>Diemelstadt, Stadt</t>
  </si>
  <si>
    <t>Dreieich, Stadt</t>
  </si>
  <si>
    <t>Eltville am Rhein, Stadt</t>
  </si>
  <si>
    <t>Eppstein, Stadt</t>
  </si>
  <si>
    <t>Eschborn, Stadt</t>
  </si>
  <si>
    <t>Felsberg, Stadt</t>
  </si>
  <si>
    <t>Flörsheim am Main, Stadt</t>
  </si>
  <si>
    <t>Florstadt, Stadt</t>
  </si>
  <si>
    <t>Frankfurt am Main, Stadt</t>
  </si>
  <si>
    <t>Friedrichsdorf, Stadt</t>
  </si>
  <si>
    <t>Fritzlar, Dom- und Kaiserstadt</t>
  </si>
  <si>
    <t>Fulda, Stadt</t>
  </si>
  <si>
    <t>Gedern, Stadt</t>
  </si>
  <si>
    <t>Gemünden (Wohra), Stadt</t>
  </si>
  <si>
    <t>Gersfeld (Rhön), Stadt</t>
  </si>
  <si>
    <t>Gladenbach, Stadt</t>
  </si>
  <si>
    <t>Grebenau, Stadt</t>
  </si>
  <si>
    <t>Grebenstein, Stadt</t>
  </si>
  <si>
    <t>Griesheim, Stadt</t>
  </si>
  <si>
    <t>Großalmerode, Stadt</t>
  </si>
  <si>
    <t>Groß-Bieberau, Stadt</t>
  </si>
  <si>
    <t>Groß-Gerau, Stadt</t>
  </si>
  <si>
    <t>Groß-Umstadt, Stadt</t>
  </si>
  <si>
    <t>Grünberg, Stadt</t>
  </si>
  <si>
    <t>Gudensberg, Stadt</t>
  </si>
  <si>
    <t>Hadamar, Stadt</t>
  </si>
  <si>
    <t>Haiger, Stadt</t>
  </si>
  <si>
    <t>Hanau, Brüder-Grimm-Stadt</t>
  </si>
  <si>
    <t>Hattersheim am Main, Stadt</t>
  </si>
  <si>
    <t>Hatzfeld (Eder), Stadt</t>
  </si>
  <si>
    <t>Herborn, Stadt</t>
  </si>
  <si>
    <t>Herbstein, Stadt</t>
  </si>
  <si>
    <t>Heringen (Werra), Stadt</t>
  </si>
  <si>
    <t>Hessisch Lichtenau, Stadt</t>
  </si>
  <si>
    <t>Heusenstamm, Stadt</t>
  </si>
  <si>
    <t>Hirschhorn (Neckar), Stadt</t>
  </si>
  <si>
    <t>Hochheim am Main, Stadt</t>
  </si>
  <si>
    <t>Hofgeismar, Stadt</t>
  </si>
  <si>
    <t>Homberg (Ohm), Stadt</t>
  </si>
  <si>
    <t>Hungen, Stadt</t>
  </si>
  <si>
    <t>Immenhausen, Stadt</t>
  </si>
  <si>
    <t>Karben, Stadt</t>
  </si>
  <si>
    <t>Kelkheim (Taunus), Stadt</t>
  </si>
  <si>
    <t>Kelsterbach, Stadt</t>
  </si>
  <si>
    <t>Kirchhain, Stadt</t>
  </si>
  <si>
    <t>Kirtorf, Stadt</t>
  </si>
  <si>
    <t>Königstein im Taunus, Stadt</t>
  </si>
  <si>
    <t>Kronberg im Taunus, Stadt</t>
  </si>
  <si>
    <t>Lampertheim, Stadt</t>
  </si>
  <si>
    <t>Langen (Hessen), Stadt</t>
  </si>
  <si>
    <t>Langenselbold, Stadt</t>
  </si>
  <si>
    <t>Laubach, Stadt</t>
  </si>
  <si>
    <t>Leun, Stadt</t>
  </si>
  <si>
    <t>Lich, Stadt</t>
  </si>
  <si>
    <t>Lichtenfels, Stadt</t>
  </si>
  <si>
    <t>Liebenau, Stadt</t>
  </si>
  <si>
    <t>Linden, Stadt</t>
  </si>
  <si>
    <t>Lindenfels, Stadt</t>
  </si>
  <si>
    <t>Lollar, Stadt</t>
  </si>
  <si>
    <t>Lorch, Stadt</t>
  </si>
  <si>
    <t>Maintal, Stadt</t>
  </si>
  <si>
    <t>Melsungen, Stadt</t>
  </si>
  <si>
    <t>Michelstadt, Stadt</t>
  </si>
  <si>
    <t>Mörfelden-Walldorf, Stadt</t>
  </si>
  <si>
    <t>Mühlheim am Main, Stadt</t>
  </si>
  <si>
    <t>Münzenberg, Stadt</t>
  </si>
  <si>
    <t>Naumburg, Stadt</t>
  </si>
  <si>
    <t>Neckarsteinach, Stadt</t>
  </si>
  <si>
    <t>Neu-Anspach, Stadt</t>
  </si>
  <si>
    <t>Neu-Isenburg, Stadt</t>
  </si>
  <si>
    <t>Neukirchen, Stadt</t>
  </si>
  <si>
    <t>Neustadt (Hessen), Stadt</t>
  </si>
  <si>
    <t>Nidda, Stadt</t>
  </si>
  <si>
    <t>Niddatal, Stadt</t>
  </si>
  <si>
    <t>Nidderau, Stadt</t>
  </si>
  <si>
    <t>Niedenstein, Stadt</t>
  </si>
  <si>
    <t>Ober-Ramstadt, Stadt</t>
  </si>
  <si>
    <t>Obertshausen, Stadt</t>
  </si>
  <si>
    <t>Oberursel (Taunus), Stadt</t>
  </si>
  <si>
    <t>Oestrich-Winkel, Stadt</t>
  </si>
  <si>
    <t>Offenbach am Main, Stadt</t>
  </si>
  <si>
    <t>Ortenberg, Stadt</t>
  </si>
  <si>
    <t>Pfungstadt, Stadt</t>
  </si>
  <si>
    <t>Pohlheim, Stadt</t>
  </si>
  <si>
    <t>Raunheim, Stadt</t>
  </si>
  <si>
    <t>Rauschenberg, Stadt</t>
  </si>
  <si>
    <t>Reichelsheim (Wetterau), Stadt</t>
  </si>
  <si>
    <t>Reinheim, Stadt</t>
  </si>
  <si>
    <t>Rödermark, Stadt</t>
  </si>
  <si>
    <t>Rodgau, Stadt</t>
  </si>
  <si>
    <t>Romrod, Stadt</t>
  </si>
  <si>
    <t>Rosenthal, Stadt</t>
  </si>
  <si>
    <t>Rüdesheim am Rhein, Stadt</t>
  </si>
  <si>
    <t>Runkel, Stadt</t>
  </si>
  <si>
    <t>Schlitz, Stadt</t>
  </si>
  <si>
    <t>Schlüchtern, Stadt</t>
  </si>
  <si>
    <t>Schotten, Stadt</t>
  </si>
  <si>
    <t>Schwalbach am Taunus, Stadt</t>
  </si>
  <si>
    <t>Schwarzenborn, Stadt</t>
  </si>
  <si>
    <t>Solms, Stadt</t>
  </si>
  <si>
    <t>Sontra, Stadt</t>
  </si>
  <si>
    <t>Spangenberg, Liebenbachstadt</t>
  </si>
  <si>
    <t>Stadtallendorf, Stadt</t>
  </si>
  <si>
    <t>Staufenberg, Stadt</t>
  </si>
  <si>
    <t>Steinau an der Straße, Brüder-Grimm-Stadt</t>
  </si>
  <si>
    <t>Steinbach (Taunus), Stadt</t>
  </si>
  <si>
    <t>Tann (Rhön), Stadt</t>
  </si>
  <si>
    <t>Taunusstein, Stadt</t>
  </si>
  <si>
    <t>Trendelburg, Stadt</t>
  </si>
  <si>
    <t>Ulrichstein, Stadt</t>
  </si>
  <si>
    <t>Usingen, Stadt</t>
  </si>
  <si>
    <t>Vellmar, Stadt</t>
  </si>
  <si>
    <t>Viernheim, Stadt</t>
  </si>
  <si>
    <t>Villmar, Marktflecken</t>
  </si>
  <si>
    <t>Volkmarsen, Stadt</t>
  </si>
  <si>
    <t>Wächtersbach, Stadt</t>
  </si>
  <si>
    <t>Waldkappel, Stadt</t>
  </si>
  <si>
    <t>Wanfried, Stadt</t>
  </si>
  <si>
    <t>Weilburg, Stadt</t>
  </si>
  <si>
    <t>Weiterstadt, Stadt</t>
  </si>
  <si>
    <t>Wetter (Hessen), Stadt</t>
  </si>
  <si>
    <t>Wetzlar, Stadt</t>
  </si>
  <si>
    <t>Witzenhausen, Stadt</t>
  </si>
  <si>
    <t>Zierenberg, Stadt</t>
  </si>
  <si>
    <t>Zwingenberg, Stadt</t>
  </si>
  <si>
    <t>GKZ</t>
  </si>
  <si>
    <t>Name</t>
  </si>
  <si>
    <t>06431000</t>
  </si>
  <si>
    <t>06432000</t>
  </si>
  <si>
    <t>06433000</t>
  </si>
  <si>
    <t>06434000</t>
  </si>
  <si>
    <t>Hochtaunuskreis</t>
  </si>
  <si>
    <t>06435000</t>
  </si>
  <si>
    <t>Main-Kinzig-Kreis</t>
  </si>
  <si>
    <t>06436000</t>
  </si>
  <si>
    <t>Main-Taunus-Kreis</t>
  </si>
  <si>
    <t>06437000</t>
  </si>
  <si>
    <t>Odenwaldkreis</t>
  </si>
  <si>
    <t>06438000</t>
  </si>
  <si>
    <t>06439000</t>
  </si>
  <si>
    <t>Rheingau-Taunus-Kreis</t>
  </si>
  <si>
    <t>06440000</t>
  </si>
  <si>
    <t>Wetteraukreis</t>
  </si>
  <si>
    <t>06531000</t>
  </si>
  <si>
    <t>06532000</t>
  </si>
  <si>
    <t>Lahn-Dill-Kreis</t>
  </si>
  <si>
    <t>06533000</t>
  </si>
  <si>
    <t>06534000</t>
  </si>
  <si>
    <t>06535000</t>
  </si>
  <si>
    <t>Vogelsbergkreis</t>
  </si>
  <si>
    <t>06631000</t>
  </si>
  <si>
    <t>06632000</t>
  </si>
  <si>
    <t>06633000</t>
  </si>
  <si>
    <t>06634000</t>
  </si>
  <si>
    <t>Schwalm-Eder-Kreis</t>
  </si>
  <si>
    <t>06635000</t>
  </si>
  <si>
    <t>06636000</t>
  </si>
  <si>
    <t>Werra-Meißner-Kreis</t>
  </si>
  <si>
    <t>Auswahlfeld</t>
  </si>
  <si>
    <t xml:space="preserve">Anzahl der Zweigstellen  </t>
  </si>
  <si>
    <t xml:space="preserve">Anzahl  </t>
  </si>
  <si>
    <t>Auswahl</t>
  </si>
  <si>
    <t>Darstellung: Überschuss positiv (+), Defizit negativ (-)</t>
  </si>
  <si>
    <t>Haushaltsansatz in Euro</t>
  </si>
  <si>
    <t>Jahresabschlüsse</t>
  </si>
  <si>
    <t>Steuerung</t>
  </si>
  <si>
    <t>Verbindlichkeiten im Kernhaushalt</t>
  </si>
  <si>
    <t>Ergebnisverbesserungspotenzial bei Kostendeckung in Euro</t>
  </si>
  <si>
    <t>Aufwandsdeckungs-quote in Prozent</t>
  </si>
  <si>
    <t>Ausgewählte Finanzinformationen</t>
  </si>
  <si>
    <t>Darlegung Gründe für Nichterreichung Kostendeckung</t>
  </si>
  <si>
    <t>… in bezuschussten Einrichtungen</t>
  </si>
  <si>
    <t xml:space="preserve">Kinderbetreuung </t>
  </si>
  <si>
    <t>… in eigenen Einrichtungen</t>
  </si>
  <si>
    <t>Anzahl betreuter Kinder…</t>
  </si>
  <si>
    <t>Infrastruktureinrichtungen</t>
  </si>
  <si>
    <t>Rechnungsprüfungsamt</t>
  </si>
  <si>
    <t>Ist eine Kostendeckung nach § 10 KAG erreicht?</t>
  </si>
  <si>
    <t>Gesamtzahl</t>
  </si>
  <si>
    <t>Sonstige Aufwands- und Verbrauchssteuern</t>
  </si>
  <si>
    <t>flächendeckend</t>
  </si>
  <si>
    <t>teilweise</t>
  </si>
  <si>
    <t>1-mal</t>
  </si>
  <si>
    <t>2-mal</t>
  </si>
  <si>
    <t>3-mal</t>
  </si>
  <si>
    <t>4-mal</t>
  </si>
  <si>
    <t>5-mal</t>
  </si>
  <si>
    <r>
      <t>Wurden Angaben zur absehbaren demographischen Entwicklung im Vorbericht zum Haushalt gemacht, wie es</t>
    </r>
    <r>
      <rPr>
        <sz val="10.5"/>
        <color theme="1"/>
        <rFont val="Calibri"/>
        <family val="2"/>
        <scheme val="minor"/>
      </rPr>
      <t xml:space="preserve"> § 6 Abs. 2 Satz 2 GemHVO</t>
    </r>
    <r>
      <rPr>
        <sz val="11"/>
        <color theme="1"/>
        <rFont val="Calibri"/>
        <family val="2"/>
        <scheme val="minor"/>
      </rPr>
      <t xml:space="preserve"> vorsieht?</t>
    </r>
  </si>
  <si>
    <t>Wurden Ziele und Kennzahlen im Haushalt definiert, wie es § 10 Abs. 3 GemHVO vorsieht?</t>
  </si>
  <si>
    <t>Wie oft wurde der Vorherigkeitsgrundsatz nach §§ 94 Abs. 3 Satz 1, 97 Abs. 4 HGO in den vergangenen fünf Haushaltsjahren eingehalten?</t>
  </si>
  <si>
    <t>Lfd. Nr.</t>
  </si>
  <si>
    <t>Konsolidierungsmaßnahme</t>
  </si>
  <si>
    <t>Erzielbare Ergebnisverbesserung in Euro</t>
  </si>
  <si>
    <r>
      <rPr>
        <u/>
        <sz val="11"/>
        <color theme="1"/>
        <rFont val="Calibri"/>
        <family val="2"/>
        <scheme val="minor"/>
      </rPr>
      <t>davon</t>
    </r>
    <r>
      <rPr>
        <sz val="11"/>
        <color theme="1"/>
        <rFont val="Calibri"/>
        <family val="2"/>
        <scheme val="minor"/>
      </rPr>
      <t>: Erträge aus Elternbeiträgen</t>
    </r>
  </si>
  <si>
    <t>Erträge brutto in Euro</t>
  </si>
  <si>
    <t>Erträge netto in Euro</t>
  </si>
  <si>
    <t xml:space="preserve"> </t>
  </si>
  <si>
    <t>Verbindlichkeiten im ausgegliederten Bereich</t>
  </si>
  <si>
    <t>Ordentliches Ergebnis laut Ergebnisrechnung in Euro</t>
  </si>
  <si>
    <t>Ordentliches Ergebnis laut Haushaltsplan in Euro</t>
  </si>
  <si>
    <r>
      <t xml:space="preserve">       </t>
    </r>
    <r>
      <rPr>
        <u/>
        <sz val="11"/>
        <color theme="1"/>
        <rFont val="Calibri"/>
        <family val="2"/>
        <scheme val="minor"/>
      </rPr>
      <t>davon</t>
    </r>
    <r>
      <rPr>
        <sz val="11"/>
        <color theme="1"/>
        <rFont val="Calibri"/>
        <family val="2"/>
        <scheme val="minor"/>
      </rPr>
      <t>: Erträge aus Landesausgleichsstockzuweisungen</t>
    </r>
  </si>
  <si>
    <t>Haushaltssicherungskonzept</t>
  </si>
  <si>
    <t>HSK vom</t>
  </si>
  <si>
    <t>Gesetzliche(r) Vertreter(in)</t>
  </si>
  <si>
    <t xml:space="preserve">Beschluss der Vertretungskörperschaft </t>
  </si>
  <si>
    <t>Seiten</t>
  </si>
  <si>
    <r>
      <t>Anlage</t>
    </r>
    <r>
      <rPr>
        <sz val="11"/>
        <color theme="1"/>
        <rFont val="Calibri"/>
        <family val="2"/>
        <scheme val="minor"/>
      </rPr>
      <t>:</t>
    </r>
  </si>
  <si>
    <t xml:space="preserve">- </t>
  </si>
  <si>
    <t>Landesausgleichsstockzuweisung</t>
  </si>
  <si>
    <t>Haushaltsplan (inkl. Nachtrag)</t>
  </si>
  <si>
    <t>Produkt</t>
  </si>
  <si>
    <t>Bevölkerung</t>
  </si>
  <si>
    <t>Veränderung Prognose zu Plan</t>
  </si>
  <si>
    <t>in Euro/EW</t>
  </si>
  <si>
    <t>Summe Konsolidierungsbeiträge</t>
  </si>
  <si>
    <t>1.</t>
  </si>
  <si>
    <t>2.</t>
  </si>
  <si>
    <t>3.</t>
  </si>
  <si>
    <t>4.</t>
  </si>
  <si>
    <t>5.</t>
  </si>
  <si>
    <t>6.</t>
  </si>
  <si>
    <t>7.</t>
  </si>
  <si>
    <t>Textfeld 1</t>
  </si>
  <si>
    <t>Textfeld 2</t>
  </si>
  <si>
    <t>Textfeld 3</t>
  </si>
  <si>
    <t>Textfeld 4</t>
  </si>
  <si>
    <t>Textfeld 5</t>
  </si>
  <si>
    <t>Anmerkungen und Erläuterungen zu…</t>
  </si>
  <si>
    <t>Gemeindekennziffer</t>
  </si>
  <si>
    <t>Kommune</t>
  </si>
  <si>
    <t>Stand</t>
  </si>
  <si>
    <t>Haushalt 2013 Euro</t>
  </si>
  <si>
    <t>Haushalt 2013 Euro/EW</t>
  </si>
  <si>
    <t>Prognose 2013 Euro</t>
  </si>
  <si>
    <t>Prognose 2013 Euro/EW</t>
  </si>
  <si>
    <t>Haushalt 2014 Euro</t>
  </si>
  <si>
    <t>Haushalt 2015 Euro</t>
  </si>
  <si>
    <t>Haushalt 2016 Euro</t>
  </si>
  <si>
    <t>Haushalt 2017 Euro</t>
  </si>
  <si>
    <t>Haushalt 2014 Euro/EW</t>
  </si>
  <si>
    <t>Prognose 2014 Euro</t>
  </si>
  <si>
    <t>Prognose 2014 Euro/EW</t>
  </si>
  <si>
    <t>Haushalt 2015 Euro/EW</t>
  </si>
  <si>
    <t>Prognose 2015 Euro</t>
  </si>
  <si>
    <t>Prognose 2015 Euro/EW</t>
  </si>
  <si>
    <t>Haushalt 2016 Euro/EW</t>
  </si>
  <si>
    <t>Prognose 2016 Euro</t>
  </si>
  <si>
    <t>Prognose 2016 Euro/EW</t>
  </si>
  <si>
    <t>Prognose 2017 Euro/EW</t>
  </si>
  <si>
    <t>Haushalt 2017 Euro/EW</t>
  </si>
  <si>
    <t>HH_2018_PB_16</t>
  </si>
  <si>
    <t>HH_2018_PB_16_EW</t>
  </si>
  <si>
    <t>HH_2018_OE</t>
  </si>
  <si>
    <t>HH_2018_OE_EW</t>
  </si>
  <si>
    <t>HH_2019_PB_16</t>
  </si>
  <si>
    <t>HH_2019_PB_16_EW</t>
  </si>
  <si>
    <t>HH_2019_OE</t>
  </si>
  <si>
    <t>HH_2019_OE_EW</t>
  </si>
  <si>
    <t>Plan</t>
  </si>
  <si>
    <t>HH_2020_PB_16</t>
  </si>
  <si>
    <t>HH_2020_PB_16_EW</t>
  </si>
  <si>
    <t>HH_2020_OE</t>
  </si>
  <si>
    <t>HH_2020_OE_EW</t>
  </si>
  <si>
    <t>Elektronisches</t>
  </si>
  <si>
    <t>Prognose 2017 Euro</t>
  </si>
  <si>
    <t xml:space="preserve">Verabschiedung durch die Vertretungskörperschaft erfolgte am </t>
  </si>
  <si>
    <t>Stellungnahme der Aufsichtsbehörde</t>
  </si>
  <si>
    <t>Ergänzende Einschätzung und Hinweise zum HSK und zur Finanzsituation der Kommune:</t>
  </si>
  <si>
    <t>Bislang ungenutzte Konsolidierungspotenziale in der Kommune:</t>
  </si>
  <si>
    <t>Aufwandsseite</t>
  </si>
  <si>
    <t>Ertragsseite</t>
  </si>
  <si>
    <t>Hinweis 1</t>
  </si>
  <si>
    <t>Hinweis 2</t>
  </si>
  <si>
    <t>Hinweis 3</t>
  </si>
  <si>
    <t>Hinweis 4</t>
  </si>
  <si>
    <t>Hinweis 5</t>
  </si>
  <si>
    <t>niemals</t>
  </si>
  <si>
    <t>wahrscheinlich</t>
  </si>
  <si>
    <t>gefährdet</t>
  </si>
  <si>
    <t>unwahrscheinlich</t>
  </si>
  <si>
    <t>Sonstiges:</t>
  </si>
  <si>
    <t>Freitextblatt für die Kommune</t>
  </si>
  <si>
    <t>Unterschrift</t>
  </si>
  <si>
    <t xml:space="preserve">für das Jahr </t>
  </si>
  <si>
    <t>Ergebnisrechnung (Prognose)</t>
  </si>
  <si>
    <t>Hochrechnung in Euro</t>
  </si>
  <si>
    <t>Natur- und Landschaftspflege</t>
  </si>
  <si>
    <t>Hort (Schulkindbetreuung)</t>
  </si>
  <si>
    <t>1 - Innere Verwaltung</t>
  </si>
  <si>
    <t>2 - Sicherheit und Ordnung</t>
  </si>
  <si>
    <t>3 - Schulträgeraufgaben</t>
  </si>
  <si>
    <t>4 - Kultur und Wissenschaft</t>
  </si>
  <si>
    <t>5 - Soziale Leistungen</t>
  </si>
  <si>
    <t>6 - Kinder-, Jugend- und Familienhilfe</t>
  </si>
  <si>
    <t>7 - Gesundheitsdienste</t>
  </si>
  <si>
    <t>8 - Sportförderung</t>
  </si>
  <si>
    <t>9 - Räuml. Planung /Entwickl. Geoinfo.</t>
  </si>
  <si>
    <t xml:space="preserve">10 - Bauen und Wohnen </t>
  </si>
  <si>
    <t>11 - Ver- und Entsorgung</t>
  </si>
  <si>
    <t>12 - Verkehrsflächen und -anlagen, ÖPNV</t>
  </si>
  <si>
    <t>13 - Natur- und Landschaftspflege</t>
  </si>
  <si>
    <t>14 - Umweltschutz</t>
  </si>
  <si>
    <t>15 - Wirtschaft und Tourismus</t>
  </si>
  <si>
    <t>16 - Allgemeine Finanzwirtschaft</t>
  </si>
  <si>
    <t>Werte in Euro</t>
  </si>
  <si>
    <t>Veränderung (vorl.) Ergebnis zu Plan</t>
  </si>
  <si>
    <t>8.</t>
  </si>
  <si>
    <t>Entwicklung der Verbindlichkeiten im Kernhaushalt</t>
  </si>
  <si>
    <t>Entwicklung Investitionskredite in Euro jeweils zum 31.12</t>
  </si>
  <si>
    <t>* ab 01.01.2019 Liquiditätskredite</t>
  </si>
  <si>
    <t>Wird bei Einführung von wiederkehrenden Straßenbeiträgen das Förderprogramm in Anspruch genommen?</t>
  </si>
  <si>
    <t>Kernhaushalt und Eigenbetriebe</t>
  </si>
  <si>
    <t>Letzter aufgestellter Jahresabschluss (Haushaltsjahr)</t>
  </si>
  <si>
    <t>Letzter geprüfter Jahresabschluss (Haushaltsjahr)</t>
  </si>
  <si>
    <t xml:space="preserve">davon PB 6 </t>
  </si>
  <si>
    <r>
      <t xml:space="preserve">Ist in der Kommune eine Straßenbeitragssatzung in Kraft </t>
    </r>
    <r>
      <rPr>
        <u/>
        <sz val="11"/>
        <color theme="1"/>
        <rFont val="Calibri"/>
        <family val="2"/>
        <scheme val="minor"/>
      </rPr>
      <t>und</t>
    </r>
    <r>
      <rPr>
        <sz val="11"/>
        <color theme="1"/>
        <rFont val="Calibri"/>
        <family val="2"/>
        <scheme val="minor"/>
      </rPr>
      <t xml:space="preserve"> wird angewandt?</t>
    </r>
  </si>
  <si>
    <t>Auswirkungen auf den Zahlungsmittelfluss aus lfd. Verwaltungstätigkeit</t>
  </si>
  <si>
    <t>Zahlungsmittelfluss laufender Verwaltungstätigkeit</t>
  </si>
  <si>
    <t>Ordentliche Tilgung sowie Beitrag an das Sondervermögen HESSENKASSE</t>
  </si>
  <si>
    <t>Konsolidierungspfad Finanzhaushalt</t>
  </si>
  <si>
    <t>Eigenkapital laut letztem geprüften Jahresabschluss in Euro</t>
  </si>
  <si>
    <t>Einzahlungen aus laufender Verwaltungstätigkeit</t>
  </si>
  <si>
    <t>Auszahlungen aus laufender Verwaltungstätigkeit</t>
  </si>
  <si>
    <t>Differenz aus Zahlungsmittelfluss aus laufender Verwaltungstätigkeit und ordentlicher Tilgung</t>
  </si>
  <si>
    <t>… davon unter Dreijährige (U3)</t>
  </si>
  <si>
    <t>Welche Variante der Straßenbeitrags-erhebung wird angewandt?</t>
  </si>
  <si>
    <t>einmalig</t>
  </si>
  <si>
    <t>wiederkehrend</t>
  </si>
  <si>
    <t>Genehmigung Haushaltssicherungskonzept</t>
  </si>
  <si>
    <t>Sind die genannten Maßnahmen geeignet, um den Haushaltsausgleich gem. § 92 Abs. 5 HGO im angegebenen Konsolidierungszeitraum zu erreichen oder im Planungszeitraum (§ 101 HGO) Fehlbeträge oder einen negativen Zahlungsmittelbestand zu verhindern?</t>
  </si>
  <si>
    <t>Wurde/Wird das HSK genehmigt?
Wenn ja, wurde die Genehmigung mit Auflagen/ Bedingungen (z.B. Benennung zusätzlicher Konsolidierungsmaßnahmen, Beratung durch die Beratungsstelle für Nicht-Schutzschirmkommunen) versehen (welche)?</t>
  </si>
  <si>
    <t>Einvernehmen durch obere Aufsichtsbehörde erforderlich, weil Konsolidierungszeitraum &gt; als 2 Jahre? 
Wenn ja, Einvernehmen wird/wird nicht erteilt (Begründung obere Aufsichtsbehörde).</t>
  </si>
  <si>
    <t>Konsolidierungspfad Ergebnishaushalt</t>
  </si>
  <si>
    <t>Ergebnis in Euro</t>
  </si>
  <si>
    <t>verbleibende Differenz, die durch Konsolidierungsmaßnahmen auszugleichen ist</t>
  </si>
  <si>
    <t>Kassenkreditbestand* in Euro zum 31.12.2018</t>
  </si>
  <si>
    <t>Investitionskreditbestand in Euro zum 31.12.2018</t>
  </si>
  <si>
    <t>Verbindlichkeiten Eigenbetriebe in Euro zum 31.12.2018</t>
  </si>
  <si>
    <t>Verbindlichkeiten Körperschaften u.a. in Euro zum 31.12.2018</t>
  </si>
  <si>
    <t>Entwicklung Liquiditätskredite in Euro jeweils zum 31.12.</t>
  </si>
  <si>
    <r>
      <t xml:space="preserve">Konsolidierungsmaßnahmen </t>
    </r>
    <r>
      <rPr>
        <b/>
        <sz val="12"/>
        <color theme="1"/>
        <rFont val="Calibri"/>
        <family val="2"/>
        <scheme val="minor"/>
      </rPr>
      <t xml:space="preserve">(mit Interkommunale Zusammenarbeit und </t>
    </r>
    <r>
      <rPr>
        <b/>
        <u/>
        <sz val="12"/>
        <color theme="1"/>
        <rFont val="Calibri"/>
        <family val="2"/>
        <scheme val="minor"/>
      </rPr>
      <t>ohne</t>
    </r>
    <r>
      <rPr>
        <b/>
        <sz val="12"/>
        <color theme="1"/>
        <rFont val="Calibri"/>
        <family val="2"/>
        <scheme val="minor"/>
      </rPr>
      <t xml:space="preserve"> bereits durchgeführte Maßnahmen)</t>
    </r>
  </si>
  <si>
    <r>
      <t xml:space="preserve">davon "ungebundene Liquidität" zur Abdeckung des Zahlungsmittelflusses aus laufender Verwaltungstätigkeit und ordentlicher Tilgung </t>
    </r>
    <r>
      <rPr>
        <vertAlign val="superscript"/>
        <sz val="11"/>
        <color theme="1"/>
        <rFont val="Calibri"/>
        <family val="2"/>
        <scheme val="minor"/>
      </rPr>
      <t>1</t>
    </r>
  </si>
  <si>
    <t>(geplanter) Bestand an Zahlungsmitteln zu Beginn des HH-Jahres (Nr. 38 Finanzrechnung/-haushalt)</t>
  </si>
  <si>
    <t>Einwohner zum Stichtag 31.12.2019</t>
  </si>
  <si>
    <t>Burghaun, Marktgemeinde</t>
  </si>
  <si>
    <t>Butzbach, Friedrich-Ludwig-Weidig-Stadt</t>
  </si>
  <si>
    <t>Dillenburg, Oranienstadt</t>
  </si>
  <si>
    <t>Edertal, Nationalparkgemeinde</t>
  </si>
  <si>
    <t>Eiterfeld, Marktgemeinde</t>
  </si>
  <si>
    <t>Erlensee, Stadt</t>
  </si>
  <si>
    <t>Frankenau, Nationalparkstadt</t>
  </si>
  <si>
    <t>Frankenberg (Eder), Philipp-Soldan-Stadt</t>
  </si>
  <si>
    <t>Frielendorf, Marktflecken</t>
  </si>
  <si>
    <t>Geisenheim, Hochschulstadt</t>
  </si>
  <si>
    <t>Gelnhausen, Barbarossastadt, Kreisstadt</t>
  </si>
  <si>
    <t>Ginsheim-Gustavsburg, Stadt</t>
  </si>
  <si>
    <t>Heppenheim (Bergstraße), Kreisstadt</t>
  </si>
  <si>
    <t>Heuchelheim a. d. Lahn</t>
  </si>
  <si>
    <t>Hilders, Marktgemeinde</t>
  </si>
  <si>
    <t>Homberg (Efze), Reformationsstadt, Kreisstadt</t>
  </si>
  <si>
    <t>Idstein, Hochschulstadt</t>
  </si>
  <si>
    <t>Korbach, Hansestadt, Kreisstadt</t>
  </si>
  <si>
    <t>Münster (Hessen)</t>
  </si>
  <si>
    <t>Niederaula, Marktgemeinde</t>
  </si>
  <si>
    <t>Oberzent, Stadt</t>
  </si>
  <si>
    <t>Philippsthal (Werra), Marktgemeinde</t>
  </si>
  <si>
    <t>Rasdorf, Point-Alpha-Gemeinde</t>
  </si>
  <si>
    <t>Riedstadt, Büchnerstadt</t>
  </si>
  <si>
    <t>Rüsselsheim am Main, Stadt</t>
  </si>
  <si>
    <t>Schwalmstadt, Konfirmationsstadt</t>
  </si>
  <si>
    <t>Vöhl, Nationalparkgemeinde</t>
  </si>
  <si>
    <t>Wolfhagen, Hans-Staden-Stadt</t>
  </si>
  <si>
    <t>Seligenstadt, Einhardstadt</t>
  </si>
  <si>
    <t>Wesertal</t>
  </si>
  <si>
    <r>
      <rPr>
        <vertAlign val="superscript"/>
        <sz val="10"/>
        <color theme="1"/>
        <rFont val="Calibri"/>
        <family val="2"/>
        <scheme val="minor"/>
      </rPr>
      <t xml:space="preserve">1) </t>
    </r>
    <r>
      <rPr>
        <sz val="10"/>
        <color theme="1"/>
        <rFont val="Calibri"/>
        <family val="2"/>
        <scheme val="minor"/>
      </rPr>
      <t>Als gebundenene Liquidität gelten z. B. 
- Investitionsauszahlungen die aus eigener Liquidität geleistet werden
- Sondertilgungen 
- Auszahlungen für Rückstellungen, soweit nicht bereits unter Pos. 11 (Ausz. lfd. Verw.tätigkeit) berücksichtigt 
- Belastungen aus Vorjahren</t>
    </r>
  </si>
  <si>
    <t>Schmitten im Taunus</t>
  </si>
  <si>
    <t>Waldeck, Nationalparkstadt</t>
  </si>
  <si>
    <t>Bad Homburg v. d. Höhe, Stadt</t>
  </si>
  <si>
    <t>Breitenbach a. Herzberg</t>
  </si>
  <si>
    <t>Höchst i. Odw.</t>
  </si>
  <si>
    <t>Limburg a. d. Lahn, Kreisstadt</t>
  </si>
  <si>
    <t>Rosbach v. d. Höhe, Stadt</t>
  </si>
  <si>
    <t>Rotenburg a. d. Fulda, Stadt</t>
  </si>
  <si>
    <t>Einwohner zum Stichtag 31.12.2023</t>
  </si>
  <si>
    <t>(31.12.2023)</t>
  </si>
  <si>
    <t>Haunetal, Marktgemeinde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</si>
</sst>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
    <numFmt numFmtId="165" formatCode="#,##0.00\ &quot;€&quot;"/>
    <numFmt numFmtId="166" formatCode="0\ "/>
    <numFmt numFmtId="167" formatCode="#\ ###.00\ \ \ ;\–\ #\ ###.00\ \ \ ;\—\ \ \ ;@"/>
    <numFmt numFmtId="168" formatCode="###\ ###\ ##0\ \ ;\–\ ###\ ##0\ \ ;\—\ \ ;@\ \ "/>
  </numFmts>
  <fonts count="37">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u/>
      <sz val="11"/>
      <color theme="1"/>
      <name val="Calibri"/>
      <family val="2"/>
      <scheme val="minor"/>
    </font>
    <font>
      <sz val="10"/>
      <color indexed="81"/>
      <name val="Calibri"/>
      <family val="2"/>
      <scheme val="minor"/>
    </font>
    <font>
      <sz val="11"/>
      <color indexed="81"/>
      <name val="Calibri"/>
      <family val="2"/>
      <scheme val="minor"/>
    </font>
    <font>
      <sz val="10.5"/>
      <color theme="1"/>
      <name val="Calibri"/>
      <family val="2"/>
      <scheme val="minor"/>
    </font>
    <font>
      <sz val="9"/>
      <color indexed="81"/>
      <name val="Tahoma"/>
      <family val="2"/>
    </font>
    <font>
      <b/>
      <i/>
      <sz val="11"/>
      <color theme="1"/>
      <name val="Calibri"/>
      <family val="2"/>
      <scheme val="minor"/>
    </font>
    <font>
      <b/>
      <sz val="8.8000000000000007"/>
      <color rgb="FF000000"/>
      <name val="Calibri"/>
      <family val="2"/>
      <scheme val="minor"/>
    </font>
    <font>
      <sz val="11"/>
      <color theme="1"/>
      <name val="Arial"/>
      <family val="2"/>
    </font>
    <font>
      <b/>
      <i/>
      <u/>
      <sz val="11"/>
      <color theme="1"/>
      <name val="Calibri"/>
      <family val="2"/>
      <scheme val="minor"/>
    </font>
    <font>
      <sz val="11"/>
      <color theme="0"/>
      <name val="Calibri"/>
      <family val="2"/>
      <scheme val="minor"/>
    </font>
    <font>
      <sz val="11"/>
      <color theme="5" tint="0.79998168889431442"/>
      <name val="Calibri"/>
      <family val="2"/>
      <scheme val="minor"/>
    </font>
    <font>
      <sz val="9"/>
      <color theme="1"/>
      <name val="Calibri"/>
      <family val="2"/>
      <scheme val="minor"/>
    </font>
    <font>
      <sz val="11"/>
      <color indexed="81"/>
      <name val="Calibri"/>
      <family val="2"/>
    </font>
    <font>
      <b/>
      <sz val="11.5"/>
      <color theme="0"/>
      <name val="Calibri"/>
      <family val="2"/>
      <scheme val="minor"/>
    </font>
    <font>
      <sz val="11.5"/>
      <color theme="0"/>
      <name val="Calibri"/>
      <family val="2"/>
      <scheme val="minor"/>
    </font>
    <font>
      <sz val="12"/>
      <color rgb="FFFF0000"/>
      <name val="Calibri"/>
      <family val="2"/>
      <scheme val="minor"/>
    </font>
    <font>
      <sz val="11"/>
      <color theme="1"/>
      <name val="Calibri"/>
      <family val="2"/>
      <scheme val="minor"/>
    </font>
    <font>
      <sz val="9"/>
      <name val="Arial"/>
      <family val="2"/>
    </font>
    <font>
      <sz val="10"/>
      <name val="MS Sans Serif"/>
      <family val="2"/>
    </font>
    <font>
      <b/>
      <sz val="9"/>
      <name val="Arial"/>
      <family val="2"/>
    </font>
    <font>
      <u/>
      <sz val="11"/>
      <color indexed="81"/>
      <name val="Calibri"/>
      <family val="2"/>
      <scheme val="minor"/>
    </font>
    <font>
      <sz val="11"/>
      <name val="AvenirNext LT Com Regular"/>
    </font>
    <font>
      <sz val="9"/>
      <color indexed="81"/>
      <name val="Segoe UI"/>
      <family val="2"/>
    </font>
    <font>
      <b/>
      <sz val="9"/>
      <color indexed="81"/>
      <name val="Segoe UI"/>
      <family val="2"/>
    </font>
    <font>
      <vertAlign val="superscript"/>
      <sz val="11"/>
      <color theme="1"/>
      <name val="Calibri"/>
      <family val="2"/>
      <scheme val="minor"/>
    </font>
    <font>
      <sz val="11"/>
      <name val="Calibri"/>
      <family val="2"/>
      <scheme val="minor"/>
    </font>
    <font>
      <sz val="10"/>
      <color theme="1"/>
      <name val="Calibri"/>
      <family val="2"/>
      <scheme val="minor"/>
    </font>
    <font>
      <vertAlign val="superscript"/>
      <sz val="10"/>
      <color theme="1"/>
      <name val="Calibri"/>
      <family val="2"/>
      <scheme val="minor"/>
    </font>
    <font>
      <sz val="10"/>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BF1FD"/>
        <bgColor indexed="64"/>
      </patternFill>
    </fill>
    <fill>
      <patternFill patternType="solid">
        <fgColor theme="7" tint="0.79998168889431442"/>
        <bgColor indexed="64"/>
      </patternFill>
    </fill>
    <fill>
      <patternFill patternType="solid">
        <fgColor theme="0" tint="-0.14999847407452621"/>
        <bgColor indexed="64"/>
      </patternFill>
    </fill>
    <fill>
      <gradientFill degree="90">
        <stop position="0">
          <color theme="5" tint="0.80001220740379042"/>
        </stop>
        <stop position="0.5">
          <color theme="0"/>
        </stop>
        <stop position="1">
          <color theme="5" tint="0.80001220740379042"/>
        </stop>
      </gradient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dotted">
        <color theme="3" tint="-0.24994659260841701"/>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rgb="FFADCAE5"/>
      </left>
      <right style="medium">
        <color rgb="FFADCAE5"/>
      </right>
      <top style="medium">
        <color rgb="FFADCAE5"/>
      </top>
      <bottom/>
      <diagonal/>
    </border>
    <border>
      <left style="medium">
        <color rgb="FFADCAE5"/>
      </left>
      <right style="medium">
        <color rgb="FFADCAE5"/>
      </right>
      <top/>
      <bottom style="medium">
        <color rgb="FFADCAE5"/>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dotted">
        <color auto="1"/>
      </left>
      <right style="dotted">
        <color auto="1"/>
      </right>
      <top style="dotted">
        <color auto="1"/>
      </top>
      <bottom style="dotted">
        <color auto="1"/>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14" fillId="0" borderId="0"/>
    <xf numFmtId="3" fontId="24" fillId="0" borderId="0">
      <alignment vertical="center"/>
    </xf>
    <xf numFmtId="40" fontId="25" fillId="0" borderId="0" applyFont="0" applyFill="0" applyBorder="0" applyAlignment="0" applyProtection="0"/>
    <xf numFmtId="0" fontId="23" fillId="0" borderId="0"/>
    <xf numFmtId="0" fontId="28" fillId="0" borderId="0"/>
    <xf numFmtId="9" fontId="28" fillId="0" borderId="0" applyFont="0" applyFill="0" applyBorder="0" applyAlignment="0" applyProtection="0"/>
    <xf numFmtId="0" fontId="23" fillId="0" borderId="0"/>
    <xf numFmtId="0" fontId="23" fillId="0" borderId="0"/>
    <xf numFmtId="0" fontId="35" fillId="0" borderId="0"/>
  </cellStyleXfs>
  <cellXfs count="399">
    <xf numFmtId="0" fontId="0" fillId="0" borderId="0" xfId="0"/>
    <xf numFmtId="0" fontId="3" fillId="0" borderId="0" xfId="0" applyFont="1"/>
    <xf numFmtId="0" fontId="4" fillId="0" borderId="0" xfId="0" applyFont="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7" xfId="0" applyBorder="1"/>
    <xf numFmtId="0" fontId="0" fillId="0" borderId="0" xfId="0" applyBorder="1"/>
    <xf numFmtId="0" fontId="4" fillId="0" borderId="0" xfId="0" applyFont="1" applyBorder="1" applyAlignment="1">
      <alignment horizontal="right"/>
    </xf>
    <xf numFmtId="0" fontId="4" fillId="0" borderId="0" xfId="0" applyFont="1" applyBorder="1" applyAlignment="1">
      <alignment horizontal="center"/>
    </xf>
    <xf numFmtId="0" fontId="0" fillId="0" borderId="0" xfId="0" applyAlignment="1">
      <alignment horizontal="center" vertical="top" wrapText="1"/>
    </xf>
    <xf numFmtId="0" fontId="2" fillId="0" borderId="0" xfId="0" applyFont="1"/>
    <xf numFmtId="0" fontId="6" fillId="0" borderId="0" xfId="0" applyFont="1"/>
    <xf numFmtId="0" fontId="0" fillId="0" borderId="0" xfId="0" applyAlignment="1">
      <alignment vertical="top"/>
    </xf>
    <xf numFmtId="0" fontId="1" fillId="0" borderId="0" xfId="0" applyFont="1" applyAlignment="1">
      <alignment vertical="top"/>
    </xf>
    <xf numFmtId="0" fontId="0" fillId="0" borderId="0" xfId="0" applyAlignment="1">
      <alignment horizontal="right"/>
    </xf>
    <xf numFmtId="0" fontId="0" fillId="0" borderId="0" xfId="0" applyAlignment="1">
      <alignment horizontal="right" vertical="top"/>
    </xf>
    <xf numFmtId="0" fontId="4" fillId="0" borderId="9" xfId="0" applyFont="1" applyBorder="1" applyAlignment="1">
      <alignment horizontal="right"/>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right" vertical="center"/>
      <protection locked="0"/>
    </xf>
    <xf numFmtId="0" fontId="0" fillId="0" borderId="0" xfId="0" applyAlignment="1">
      <alignment horizontal="right" vertical="center"/>
    </xf>
    <xf numFmtId="0" fontId="0" fillId="0" borderId="1" xfId="0" applyBorder="1" applyAlignment="1" applyProtection="1">
      <alignment horizontal="right" vertical="center" wrapText="1"/>
      <protection locked="0"/>
    </xf>
    <xf numFmtId="0" fontId="0" fillId="0" borderId="1" xfId="0"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left" vertical="top"/>
    </xf>
    <xf numFmtId="0" fontId="0" fillId="0" borderId="0" xfId="0" applyProtection="1"/>
    <xf numFmtId="0" fontId="0" fillId="0" borderId="0" xfId="0" applyAlignment="1" applyProtection="1">
      <alignment horizontal="right" vertical="center"/>
    </xf>
    <xf numFmtId="0" fontId="0" fillId="0" borderId="0" xfId="0" applyBorder="1" applyAlignment="1" applyProtection="1">
      <alignment vertical="top"/>
    </xf>
    <xf numFmtId="0" fontId="0" fillId="0" borderId="10" xfId="0" applyBorder="1" applyAlignment="1" applyProtection="1">
      <alignment vertical="top"/>
    </xf>
    <xf numFmtId="0" fontId="0" fillId="4" borderId="3" xfId="0" applyFill="1" applyBorder="1" applyAlignment="1">
      <alignment horizontal="left"/>
    </xf>
    <xf numFmtId="0" fontId="0" fillId="0" borderId="0" xfId="0" applyAlignment="1">
      <alignment horizontal="center"/>
    </xf>
    <xf numFmtId="0" fontId="4" fillId="0" borderId="0" xfId="0" applyFont="1" applyAlignment="1">
      <alignment horizontal="center"/>
    </xf>
    <xf numFmtId="3" fontId="0" fillId="2" borderId="1" xfId="0" applyNumberFormat="1" applyFill="1" applyBorder="1" applyAlignment="1" applyProtection="1">
      <alignment horizontal="right" vertical="center"/>
    </xf>
    <xf numFmtId="4" fontId="0" fillId="0" borderId="0" xfId="0" applyNumberFormat="1" applyAlignment="1">
      <alignment horizontal="right" vertical="center"/>
    </xf>
    <xf numFmtId="4" fontId="0" fillId="0" borderId="1" xfId="0" applyNumberFormat="1" applyBorder="1" applyAlignment="1" applyProtection="1">
      <alignment horizontal="right" vertical="top"/>
      <protection locked="0"/>
    </xf>
    <xf numFmtId="4" fontId="0" fillId="2" borderId="1" xfId="0" applyNumberFormat="1" applyFill="1" applyBorder="1" applyAlignment="1">
      <alignment horizontal="right" vertical="center"/>
    </xf>
    <xf numFmtId="0" fontId="4"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Border="1" applyAlignment="1" applyProtection="1">
      <alignment horizontal="left" vertical="top"/>
    </xf>
    <xf numFmtId="10" fontId="0" fillId="2" borderId="1" xfId="0" applyNumberFormat="1" applyFill="1" applyBorder="1" applyAlignment="1" applyProtection="1">
      <alignment horizontal="right" vertical="center" wrapText="1"/>
    </xf>
    <xf numFmtId="4" fontId="0" fillId="0" borderId="0" xfId="0" applyNumberFormat="1" applyProtection="1"/>
    <xf numFmtId="0" fontId="0" fillId="2" borderId="4" xfId="0" applyFill="1" applyBorder="1" applyAlignment="1" applyProtection="1">
      <alignment horizontal="left" vertical="top"/>
    </xf>
    <xf numFmtId="0" fontId="4" fillId="4" borderId="1" xfId="0" applyFont="1" applyFill="1" applyBorder="1" applyAlignment="1" applyProtection="1">
      <alignment horizontal="left" vertical="top"/>
      <protection locked="0"/>
    </xf>
    <xf numFmtId="0" fontId="0" fillId="0" borderId="0" xfId="0" applyAlignment="1">
      <alignment horizontal="center" vertical="top" wrapText="1"/>
    </xf>
    <xf numFmtId="0" fontId="0" fillId="0" borderId="0" xfId="0" applyAlignment="1">
      <alignment horizontal="center" vertical="top" wrapText="1"/>
    </xf>
    <xf numFmtId="3" fontId="0" fillId="0" borderId="0" xfId="0" applyNumberFormat="1"/>
    <xf numFmtId="3" fontId="0" fillId="0" borderId="1" xfId="0" applyNumberFormat="1" applyBorder="1" applyProtection="1">
      <protection locked="0"/>
    </xf>
    <xf numFmtId="10" fontId="0" fillId="0" borderId="0" xfId="0" applyNumberFormat="1" applyFill="1" applyBorder="1" applyAlignment="1" applyProtection="1">
      <alignment horizontal="right" vertical="center" wrapText="1"/>
    </xf>
    <xf numFmtId="3" fontId="0" fillId="0" borderId="1" xfId="0" applyNumberFormat="1" applyBorder="1" applyAlignment="1" applyProtection="1">
      <alignment horizontal="right" vertical="center" wrapText="1"/>
      <protection locked="0"/>
    </xf>
    <xf numFmtId="0" fontId="0" fillId="0" borderId="0" xfId="0" applyBorder="1" applyAlignment="1">
      <alignment horizontal="center" vertical="top" wrapText="1"/>
    </xf>
    <xf numFmtId="4" fontId="0" fillId="0" borderId="0" xfId="0" applyNumberFormat="1" applyBorder="1" applyAlignment="1" applyProtection="1">
      <alignment horizontal="right" vertical="center" wrapText="1"/>
    </xf>
    <xf numFmtId="0" fontId="0" fillId="0" borderId="1" xfId="0" applyNumberFormat="1" applyBorder="1" applyAlignment="1" applyProtection="1">
      <alignment horizontal="right" vertical="center"/>
      <protection locked="0"/>
    </xf>
    <xf numFmtId="0" fontId="0" fillId="0" borderId="0" xfId="0" applyBorder="1" applyAlignment="1">
      <alignment horizontal="right" vertical="center"/>
    </xf>
    <xf numFmtId="0" fontId="0" fillId="3" borderId="0" xfId="0" applyFill="1" applyBorder="1"/>
    <xf numFmtId="0" fontId="0" fillId="5" borderId="0" xfId="0" applyFill="1" applyBorder="1"/>
    <xf numFmtId="0" fontId="0" fillId="6" borderId="0" xfId="0" applyFill="1" applyBorder="1"/>
    <xf numFmtId="0" fontId="0" fillId="7" borderId="0" xfId="0" applyFill="1" applyBorder="1"/>
    <xf numFmtId="0" fontId="0" fillId="2" borderId="0" xfId="0" applyFill="1" applyBorder="1"/>
    <xf numFmtId="0" fontId="0" fillId="7" borderId="0" xfId="0" applyFill="1" applyBorder="1" applyAlignment="1">
      <alignment horizontal="right" vertical="top"/>
    </xf>
    <xf numFmtId="0" fontId="0" fillId="7" borderId="0" xfId="0" applyFill="1" applyBorder="1" applyAlignment="1">
      <alignment horizontal="right"/>
    </xf>
    <xf numFmtId="0" fontId="0" fillId="0" borderId="0" xfId="0" applyFill="1"/>
    <xf numFmtId="0" fontId="0" fillId="0" borderId="0" xfId="0" applyBorder="1" applyAlignment="1" applyProtection="1">
      <alignment horizontal="right" vertical="center"/>
    </xf>
    <xf numFmtId="0" fontId="0" fillId="0" borderId="0" xfId="0" applyAlignment="1" applyProtection="1">
      <alignment horizontal="right"/>
    </xf>
    <xf numFmtId="0" fontId="0" fillId="0" borderId="0" xfId="0" applyBorder="1" applyProtection="1"/>
    <xf numFmtId="0" fontId="0" fillId="0" borderId="0" xfId="0" applyBorder="1" applyAlignment="1" applyProtection="1">
      <alignment horizontal="right" vertical="center" wrapText="1"/>
    </xf>
    <xf numFmtId="0" fontId="0" fillId="0" borderId="17" xfId="0" applyBorder="1"/>
    <xf numFmtId="0" fontId="0" fillId="0" borderId="0" xfId="0" applyFont="1" applyBorder="1" applyAlignment="1">
      <alignment horizontal="left" vertical="center"/>
    </xf>
    <xf numFmtId="0" fontId="7" fillId="0" borderId="0" xfId="0" applyFont="1" applyAlignment="1">
      <alignment vertical="center"/>
    </xf>
    <xf numFmtId="0" fontId="0" fillId="0" borderId="0" xfId="0" quotePrefix="1" applyAlignment="1">
      <alignment horizontal="right" vertical="center"/>
    </xf>
    <xf numFmtId="164" fontId="0" fillId="0" borderId="1" xfId="0" applyNumberFormat="1" applyBorder="1" applyProtection="1">
      <protection locked="0"/>
    </xf>
    <xf numFmtId="4" fontId="0"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xf numFmtId="4" fontId="0" fillId="2" borderId="1" xfId="0" applyNumberFormat="1" applyFont="1" applyFill="1" applyBorder="1" applyAlignment="1">
      <alignment horizontal="right" vertical="center"/>
    </xf>
    <xf numFmtId="0" fontId="1" fillId="0" borderId="0" xfId="0" applyFont="1" applyAlignment="1">
      <alignment horizontal="center" vertical="center"/>
    </xf>
    <xf numFmtId="0" fontId="13" fillId="8" borderId="18" xfId="0" applyFont="1" applyFill="1" applyBorder="1" applyAlignment="1">
      <alignment horizontal="center" vertical="center" wrapText="1"/>
    </xf>
    <xf numFmtId="0" fontId="13" fillId="8" borderId="19" xfId="0" applyFont="1" applyFill="1" applyBorder="1" applyAlignment="1">
      <alignment horizontal="center" vertical="center" wrapText="1"/>
    </xf>
    <xf numFmtId="3" fontId="0" fillId="0" borderId="0" xfId="0" applyNumberFormat="1" applyFill="1" applyBorder="1" applyAlignment="1" applyProtection="1">
      <alignment horizontal="right" vertical="center"/>
    </xf>
    <xf numFmtId="0" fontId="12" fillId="0" borderId="0" xfId="0" applyFont="1" applyAlignment="1">
      <alignment vertical="center"/>
    </xf>
    <xf numFmtId="0" fontId="1" fillId="0" borderId="20" xfId="0" applyFont="1" applyFill="1" applyBorder="1" applyAlignment="1">
      <alignment horizontal="center" vertical="center"/>
    </xf>
    <xf numFmtId="0" fontId="4" fillId="2" borderId="21" xfId="0" applyFont="1" applyFill="1" applyBorder="1" applyAlignment="1">
      <alignment horizontal="center" vertical="center"/>
    </xf>
    <xf numFmtId="0" fontId="1" fillId="0" borderId="20" xfId="0" applyFont="1" applyBorder="1" applyAlignment="1">
      <alignment horizontal="center" vertical="center"/>
    </xf>
    <xf numFmtId="0" fontId="1" fillId="0" borderId="20" xfId="0" applyFont="1" applyBorder="1"/>
    <xf numFmtId="0" fontId="0" fillId="0" borderId="0" xfId="0" applyNumberFormat="1" applyAlignment="1">
      <alignment horizontal="right" vertical="center" indent="1"/>
    </xf>
    <xf numFmtId="4" fontId="0" fillId="2" borderId="22" xfId="0" applyNumberFormat="1" applyFill="1" applyBorder="1" applyAlignment="1">
      <alignment horizontal="right" vertical="center"/>
    </xf>
    <xf numFmtId="4" fontId="0" fillId="2" borderId="21" xfId="0" applyNumberFormat="1" applyFill="1" applyBorder="1" applyAlignment="1">
      <alignment horizontal="right" vertical="center"/>
    </xf>
    <xf numFmtId="4" fontId="0" fillId="0" borderId="0" xfId="0" applyNumberFormat="1" applyFont="1" applyAlignment="1">
      <alignment horizontal="right" vertical="center" indent="1"/>
    </xf>
    <xf numFmtId="0" fontId="0" fillId="4" borderId="0" xfId="0" applyFill="1"/>
    <xf numFmtId="0" fontId="0" fillId="4" borderId="0" xfId="0" applyNumberFormat="1" applyFill="1" applyAlignment="1">
      <alignment horizontal="right" vertical="center" indent="1"/>
    </xf>
    <xf numFmtId="0" fontId="0" fillId="4" borderId="0" xfId="0" applyFont="1" applyFill="1"/>
    <xf numFmtId="0" fontId="0" fillId="4" borderId="0" xfId="0" applyFont="1" applyFill="1" applyAlignment="1">
      <alignment horizontal="right" vertical="center"/>
    </xf>
    <xf numFmtId="4" fontId="0" fillId="0" borderId="0" xfId="0" applyNumberFormat="1"/>
    <xf numFmtId="0" fontId="2" fillId="0" borderId="0" xfId="0" applyFont="1" applyProtection="1"/>
    <xf numFmtId="0" fontId="0" fillId="0" borderId="0" xfId="0" applyBorder="1" applyAlignment="1" applyProtection="1">
      <alignment horizontal="center" vertical="center"/>
    </xf>
    <xf numFmtId="0" fontId="0" fillId="0" borderId="0" xfId="0" applyFill="1" applyAlignment="1">
      <alignment vertical="top"/>
    </xf>
    <xf numFmtId="0" fontId="0" fillId="0" borderId="0" xfId="0" applyFill="1" applyBorder="1"/>
    <xf numFmtId="0" fontId="0" fillId="0" borderId="0" xfId="0" applyFill="1" applyAlignment="1">
      <alignment horizontal="center" vertical="center"/>
    </xf>
    <xf numFmtId="0" fontId="0" fillId="0" borderId="0" xfId="0" applyFill="1" applyProtection="1"/>
    <xf numFmtId="10" fontId="0" fillId="2" borderId="26" xfId="0" applyNumberFormat="1" applyFill="1" applyBorder="1" applyAlignment="1" applyProtection="1">
      <alignment horizontal="right" vertical="center" wrapText="1"/>
    </xf>
    <xf numFmtId="0" fontId="0" fillId="9" borderId="11" xfId="0" applyFill="1" applyBorder="1" applyAlignment="1">
      <alignment horizontal="center" vertical="top" wrapText="1"/>
    </xf>
    <xf numFmtId="0" fontId="0" fillId="0" borderId="0" xfId="0" applyAlignment="1" applyProtection="1">
      <alignment horizontal="center"/>
    </xf>
    <xf numFmtId="0" fontId="0" fillId="0" borderId="27" xfId="0" applyBorder="1" applyAlignment="1">
      <alignment horizontal="center" vertical="top" wrapText="1"/>
    </xf>
    <xf numFmtId="0" fontId="1" fillId="0" borderId="0" xfId="0" applyFont="1" applyAlignment="1">
      <alignment horizontal="center" vertical="top" wrapText="1"/>
    </xf>
    <xf numFmtId="0" fontId="6" fillId="0" borderId="0" xfId="0" applyFont="1" applyAlignment="1">
      <alignment horizontal="right" vertical="center"/>
    </xf>
    <xf numFmtId="0" fontId="15" fillId="0" borderId="0" xfId="0" applyFont="1" applyFill="1" applyBorder="1"/>
    <xf numFmtId="0" fontId="4" fillId="0" borderId="0" xfId="0" applyFont="1"/>
    <xf numFmtId="0" fontId="4" fillId="0" borderId="0" xfId="0" applyFont="1" applyAlignment="1">
      <alignment wrapText="1"/>
    </xf>
    <xf numFmtId="0" fontId="4" fillId="0" borderId="0" xfId="0" applyFont="1" applyAlignment="1">
      <alignment horizontal="left" vertical="center" indent="8"/>
    </xf>
    <xf numFmtId="0" fontId="4" fillId="0" borderId="0" xfId="0" applyFont="1" applyAlignment="1">
      <alignment horizontal="left" vertical="center" indent="12"/>
    </xf>
    <xf numFmtId="0" fontId="0" fillId="0" borderId="1" xfId="0" applyBorder="1" applyAlignment="1" applyProtection="1">
      <alignment horizontal="right" vertical="top"/>
      <protection locked="0"/>
    </xf>
    <xf numFmtId="4" fontId="0" fillId="0" borderId="0" xfId="0" applyNumberFormat="1" applyBorder="1"/>
    <xf numFmtId="0" fontId="0" fillId="0" borderId="8" xfId="0" applyBorder="1"/>
    <xf numFmtId="0" fontId="0" fillId="0" borderId="5" xfId="0" applyBorder="1"/>
    <xf numFmtId="0" fontId="0" fillId="0" borderId="10" xfId="0" applyBorder="1"/>
    <xf numFmtId="4" fontId="0" fillId="0" borderId="17" xfId="0" applyNumberFormat="1" applyBorder="1"/>
    <xf numFmtId="4" fontId="0" fillId="0" borderId="29" xfId="0" applyNumberFormat="1" applyBorder="1"/>
    <xf numFmtId="4" fontId="0" fillId="0" borderId="28" xfId="0" applyNumberFormat="1" applyBorder="1"/>
    <xf numFmtId="0" fontId="0" fillId="0" borderId="29" xfId="0" applyBorder="1"/>
    <xf numFmtId="0" fontId="0" fillId="10" borderId="0" xfId="0" applyFill="1"/>
    <xf numFmtId="0" fontId="2" fillId="10" borderId="0" xfId="0" applyFont="1" applyFill="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4" fontId="0" fillId="0" borderId="10" xfId="0" applyNumberFormat="1" applyBorder="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4" fontId="12" fillId="0" borderId="17" xfId="0" applyNumberFormat="1" applyFont="1" applyBorder="1" applyAlignment="1">
      <alignment horizontal="right"/>
    </xf>
    <xf numFmtId="4" fontId="12" fillId="0" borderId="17" xfId="0" applyNumberFormat="1" applyFont="1" applyBorder="1"/>
    <xf numFmtId="4" fontId="12" fillId="0" borderId="29" xfId="0" applyNumberFormat="1" applyFont="1" applyBorder="1"/>
    <xf numFmtId="4" fontId="0" fillId="0" borderId="25" xfId="0" applyNumberFormat="1" applyBorder="1"/>
    <xf numFmtId="4" fontId="0" fillId="0" borderId="2" xfId="0" applyNumberFormat="1" applyBorder="1"/>
    <xf numFmtId="4" fontId="0" fillId="0" borderId="3" xfId="0" applyNumberFormat="1" applyBorder="1"/>
    <xf numFmtId="4" fontId="0" fillId="0" borderId="4" xfId="0" applyNumberFormat="1" applyBorder="1"/>
    <xf numFmtId="4" fontId="12" fillId="0" borderId="10" xfId="0" applyNumberFormat="1" applyFont="1" applyBorder="1"/>
    <xf numFmtId="14" fontId="1" fillId="0" borderId="29" xfId="0" applyNumberFormat="1"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5"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16" fillId="0" borderId="0" xfId="0" applyFont="1"/>
    <xf numFmtId="4" fontId="16" fillId="0" borderId="0" xfId="0" applyNumberFormat="1" applyFont="1" applyAlignment="1">
      <alignment horizontal="right" vertical="center"/>
    </xf>
    <xf numFmtId="4" fontId="17" fillId="4" borderId="0" xfId="0" applyNumberFormat="1" applyFont="1" applyFill="1" applyAlignment="1">
      <alignment horizontal="right" vertical="center"/>
    </xf>
    <xf numFmtId="49" fontId="0" fillId="0" borderId="0" xfId="0" applyNumberFormat="1" applyBorder="1" applyProtection="1"/>
    <xf numFmtId="1" fontId="0" fillId="0" borderId="0" xfId="0" applyNumberFormat="1" applyBorder="1" applyProtection="1"/>
    <xf numFmtId="0" fontId="15" fillId="6" borderId="7" xfId="0" applyFont="1" applyFill="1" applyBorder="1"/>
    <xf numFmtId="0" fontId="0" fillId="6" borderId="8" xfId="0" applyFill="1" applyBorder="1"/>
    <xf numFmtId="0" fontId="0" fillId="0" borderId="8" xfId="0" applyFill="1" applyBorder="1"/>
    <xf numFmtId="0" fontId="0" fillId="0" borderId="8" xfId="0" applyBorder="1" applyAlignment="1">
      <alignment horizontal="right" vertical="center"/>
    </xf>
    <xf numFmtId="0" fontId="0" fillId="6" borderId="28" xfId="0" applyFill="1" applyBorder="1"/>
    <xf numFmtId="0" fontId="0" fillId="0" borderId="25" xfId="0" applyBorder="1" applyAlignment="1">
      <alignment horizontal="left" vertical="top"/>
    </xf>
    <xf numFmtId="0" fontId="0" fillId="0" borderId="25" xfId="0" applyBorder="1" applyAlignment="1" applyProtection="1">
      <alignment horizontal="left" vertical="top"/>
    </xf>
    <xf numFmtId="0" fontId="0" fillId="6" borderId="10" xfId="0" applyFill="1" applyBorder="1"/>
    <xf numFmtId="0" fontId="0" fillId="6" borderId="17" xfId="0" applyFill="1" applyBorder="1"/>
    <xf numFmtId="0" fontId="0" fillId="0" borderId="17" xfId="0" applyFill="1" applyBorder="1"/>
    <xf numFmtId="0" fontId="0" fillId="0" borderId="17" xfId="0" applyBorder="1" applyAlignment="1">
      <alignment horizontal="right" vertical="center"/>
    </xf>
    <xf numFmtId="0" fontId="0" fillId="0" borderId="17" xfId="0" applyBorder="1" applyAlignment="1" applyProtection="1">
      <alignment horizontal="right" vertical="center"/>
    </xf>
    <xf numFmtId="0" fontId="0" fillId="0" borderId="17" xfId="0" applyBorder="1" applyProtection="1"/>
    <xf numFmtId="0" fontId="0" fillId="0" borderId="29" xfId="0" applyBorder="1" applyAlignment="1" applyProtection="1">
      <alignment horizontal="left" vertical="top"/>
    </xf>
    <xf numFmtId="0" fontId="15" fillId="3" borderId="7" xfId="0" applyFont="1" applyFill="1" applyBorder="1"/>
    <xf numFmtId="0" fontId="0" fillId="3" borderId="8" xfId="0" applyFill="1" applyBorder="1"/>
    <xf numFmtId="0" fontId="0" fillId="0" borderId="8" xfId="0" applyBorder="1" applyAlignment="1" applyProtection="1">
      <alignment horizontal="right" vertical="center"/>
    </xf>
    <xf numFmtId="0" fontId="0" fillId="0" borderId="8" xfId="0" applyBorder="1" applyProtection="1"/>
    <xf numFmtId="0" fontId="0" fillId="3" borderId="28" xfId="0" applyFill="1" applyBorder="1"/>
    <xf numFmtId="0" fontId="0" fillId="0" borderId="25" xfId="0" applyBorder="1" applyAlignment="1" applyProtection="1">
      <alignment horizontal="left" vertical="top" wrapText="1"/>
    </xf>
    <xf numFmtId="0" fontId="0" fillId="3" borderId="10" xfId="0" applyFill="1" applyBorder="1"/>
    <xf numFmtId="0" fontId="0" fillId="3" borderId="17" xfId="0" applyFill="1" applyBorder="1"/>
    <xf numFmtId="0" fontId="0" fillId="0" borderId="17" xfId="0" applyBorder="1" applyAlignment="1" applyProtection="1">
      <alignment horizontal="right" vertical="center" wrapText="1"/>
    </xf>
    <xf numFmtId="0" fontId="0" fillId="0" borderId="29" xfId="0" applyBorder="1" applyAlignment="1" applyProtection="1">
      <alignment horizontal="left" vertical="top" wrapText="1"/>
    </xf>
    <xf numFmtId="0" fontId="15" fillId="2" borderId="7" xfId="0" applyFont="1" applyFill="1" applyBorder="1"/>
    <xf numFmtId="0" fontId="0" fillId="2" borderId="8" xfId="0" applyFill="1" applyBorder="1"/>
    <xf numFmtId="0" fontId="7" fillId="2" borderId="28" xfId="0" applyFont="1" applyFill="1" applyBorder="1"/>
    <xf numFmtId="0" fontId="0" fillId="2" borderId="28" xfId="0" applyFill="1" applyBorder="1"/>
    <xf numFmtId="0" fontId="0" fillId="2" borderId="10" xfId="0" applyFill="1" applyBorder="1"/>
    <xf numFmtId="0" fontId="0" fillId="2" borderId="17" xfId="0" applyFill="1" applyBorder="1"/>
    <xf numFmtId="4" fontId="0" fillId="0" borderId="17" xfId="0" applyNumberFormat="1" applyBorder="1" applyAlignment="1" applyProtection="1">
      <alignment horizontal="right" vertical="center" wrapText="1"/>
    </xf>
    <xf numFmtId="10" fontId="0" fillId="0" borderId="17" xfId="0" applyNumberFormat="1" applyFill="1" applyBorder="1" applyAlignment="1" applyProtection="1">
      <alignment horizontal="right" vertical="center" wrapText="1"/>
    </xf>
    <xf numFmtId="0" fontId="15" fillId="5" borderId="7" xfId="0" applyFont="1" applyFill="1" applyBorder="1"/>
    <xf numFmtId="0" fontId="0" fillId="5" borderId="8" xfId="0" applyFill="1" applyBorder="1"/>
    <xf numFmtId="0" fontId="0" fillId="5" borderId="8" xfId="0" applyFill="1" applyBorder="1" applyAlignment="1">
      <alignment horizontal="right" vertical="center"/>
    </xf>
    <xf numFmtId="0" fontId="7" fillId="5" borderId="28" xfId="0" applyFont="1" applyFill="1" applyBorder="1"/>
    <xf numFmtId="0" fontId="0" fillId="5" borderId="28" xfId="0" applyFill="1" applyBorder="1"/>
    <xf numFmtId="0" fontId="0" fillId="5" borderId="10" xfId="0" applyFill="1" applyBorder="1"/>
    <xf numFmtId="0" fontId="0" fillId="5" borderId="17" xfId="0" applyFill="1" applyBorder="1"/>
    <xf numFmtId="0" fontId="15" fillId="7" borderId="7" xfId="0" applyFont="1" applyFill="1" applyBorder="1" applyAlignment="1">
      <alignment horizontal="left" vertical="top"/>
    </xf>
    <xf numFmtId="0" fontId="0" fillId="7" borderId="8" xfId="0" applyFill="1" applyBorder="1"/>
    <xf numFmtId="0" fontId="0" fillId="7" borderId="8" xfId="0" applyFill="1" applyBorder="1" applyAlignment="1">
      <alignment horizontal="left" vertical="top"/>
    </xf>
    <xf numFmtId="0" fontId="0" fillId="7" borderId="5" xfId="0" applyFill="1" applyBorder="1" applyAlignment="1">
      <alignment horizontal="left" vertical="top"/>
    </xf>
    <xf numFmtId="0" fontId="0" fillId="7" borderId="28" xfId="0" applyFill="1" applyBorder="1"/>
    <xf numFmtId="3" fontId="0" fillId="0" borderId="1" xfId="0" applyNumberFormat="1" applyBorder="1" applyAlignment="1" applyProtection="1">
      <alignment horizontal="center" vertical="center"/>
      <protection locked="0"/>
    </xf>
    <xf numFmtId="0" fontId="0" fillId="0" borderId="25" xfId="0" applyBorder="1" applyProtection="1"/>
    <xf numFmtId="0" fontId="0" fillId="7" borderId="10" xfId="0" applyFill="1" applyBorder="1"/>
    <xf numFmtId="0" fontId="0" fillId="7" borderId="17" xfId="0" applyFill="1" applyBorder="1"/>
    <xf numFmtId="0" fontId="0" fillId="7" borderId="17" xfId="0" applyFill="1" applyBorder="1" applyAlignment="1">
      <alignment horizontal="right" vertical="top"/>
    </xf>
    <xf numFmtId="165" fontId="0" fillId="0" borderId="1" xfId="0" applyNumberFormat="1" applyBorder="1" applyAlignment="1" applyProtection="1">
      <alignment horizontal="right" vertical="center" wrapText="1"/>
      <protection locked="0"/>
    </xf>
    <xf numFmtId="165" fontId="0" fillId="9" borderId="1" xfId="0" applyNumberFormat="1" applyFill="1" applyBorder="1" applyAlignment="1" applyProtection="1">
      <alignment horizontal="right" vertical="center" wrapText="1"/>
      <protection locked="0"/>
    </xf>
    <xf numFmtId="10" fontId="0" fillId="0" borderId="1" xfId="0" applyNumberFormat="1" applyBorder="1" applyAlignment="1" applyProtection="1">
      <alignment horizontal="right" vertical="center" wrapText="1"/>
      <protection locked="0"/>
    </xf>
    <xf numFmtId="165" fontId="0" fillId="0" borderId="1" xfId="0" applyNumberFormat="1" applyBorder="1" applyAlignment="1" applyProtection="1">
      <alignment horizontal="right" vertical="top"/>
      <protection locked="0"/>
    </xf>
    <xf numFmtId="10" fontId="0" fillId="0" borderId="1" xfId="0" applyNumberFormat="1" applyBorder="1" applyAlignment="1" applyProtection="1">
      <alignment horizontal="right" vertical="top"/>
      <protection locked="0"/>
    </xf>
    <xf numFmtId="165" fontId="0" fillId="0" borderId="1" xfId="0" applyNumberFormat="1" applyBorder="1" applyAlignment="1" applyProtection="1">
      <alignment horizontal="right" vertical="center"/>
      <protection locked="0"/>
    </xf>
    <xf numFmtId="165" fontId="0" fillId="0" borderId="1" xfId="0" applyNumberFormat="1" applyBorder="1" applyAlignment="1" applyProtection="1">
      <alignment horizontal="right"/>
      <protection locked="0"/>
    </xf>
    <xf numFmtId="165" fontId="0" fillId="0" borderId="1" xfId="0" applyNumberFormat="1" applyBorder="1" applyProtection="1">
      <protection locked="0"/>
    </xf>
    <xf numFmtId="0" fontId="18" fillId="0" borderId="0" xfId="0" applyFont="1" applyAlignment="1">
      <alignment horizontal="right"/>
    </xf>
    <xf numFmtId="0" fontId="18" fillId="0" borderId="0" xfId="0" applyFont="1" applyAlignment="1">
      <alignment horizontal="left"/>
    </xf>
    <xf numFmtId="0" fontId="3" fillId="0" borderId="0" xfId="0" applyFont="1" applyAlignment="1" applyProtection="1">
      <alignment horizontal="center"/>
    </xf>
    <xf numFmtId="4" fontId="0" fillId="0" borderId="0" xfId="0" applyNumberFormat="1" applyBorder="1" applyAlignment="1" applyProtection="1">
      <alignment horizontal="right" vertical="center"/>
    </xf>
    <xf numFmtId="3" fontId="0" fillId="0" borderId="0" xfId="0" applyNumberFormat="1" applyBorder="1" applyAlignment="1" applyProtection="1">
      <alignment horizontal="right" vertical="center"/>
    </xf>
    <xf numFmtId="3" fontId="0" fillId="0" borderId="0" xfId="0" applyNumberFormat="1" applyBorder="1" applyAlignment="1" applyProtection="1">
      <alignment horizontal="right"/>
    </xf>
    <xf numFmtId="3" fontId="0" fillId="0" borderId="0" xfId="0" applyNumberFormat="1" applyBorder="1" applyProtection="1"/>
    <xf numFmtId="0" fontId="4" fillId="0" borderId="0" xfId="0" applyFont="1" applyAlignment="1">
      <alignment horizontal="left" vertical="center"/>
    </xf>
    <xf numFmtId="0" fontId="1" fillId="0" borderId="0" xfId="0" applyFont="1"/>
    <xf numFmtId="0" fontId="4" fillId="0" borderId="17" xfId="0" applyFont="1" applyBorder="1" applyAlignment="1">
      <alignment horizontal="right"/>
    </xf>
    <xf numFmtId="0" fontId="0" fillId="0" borderId="17" xfId="0" applyBorder="1" applyAlignment="1" applyProtection="1">
      <alignment horizontal="left"/>
    </xf>
    <xf numFmtId="0" fontId="6" fillId="0" borderId="0" xfId="0" applyFont="1" applyProtection="1"/>
    <xf numFmtId="0" fontId="1" fillId="0" borderId="0" xfId="0" applyFont="1" applyProtection="1"/>
    <xf numFmtId="0" fontId="0" fillId="0" borderId="1" xfId="0" applyBorder="1" applyAlignment="1" applyProtection="1">
      <alignment vertical="center" wrapText="1"/>
    </xf>
    <xf numFmtId="0" fontId="0" fillId="0" borderId="0" xfId="0" applyFont="1" applyAlignment="1">
      <alignment horizontal="center"/>
    </xf>
    <xf numFmtId="0" fontId="4" fillId="11" borderId="1" xfId="0" applyFont="1" applyFill="1" applyBorder="1" applyAlignment="1" applyProtection="1">
      <alignment horizontal="center" vertical="top"/>
      <protection locked="0"/>
    </xf>
    <xf numFmtId="0" fontId="2" fillId="0" borderId="0" xfId="0" applyFont="1" applyFill="1" applyBorder="1"/>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xf numFmtId="0" fontId="26" fillId="0" borderId="25" xfId="0" applyNumberFormat="1" applyFont="1" applyBorder="1" applyAlignment="1" applyProtection="1"/>
    <xf numFmtId="0" fontId="26" fillId="0" borderId="25" xfId="0" applyNumberFormat="1" applyFont="1" applyBorder="1" applyAlignment="1" applyProtection="1">
      <alignment horizontal="left"/>
    </xf>
    <xf numFmtId="0" fontId="0" fillId="0" borderId="0" xfId="0"/>
    <xf numFmtId="4" fontId="0" fillId="4" borderId="0" xfId="0" applyNumberFormat="1" applyFont="1" applyFill="1" applyAlignment="1">
      <alignment horizontal="right" vertical="center"/>
    </xf>
    <xf numFmtId="0" fontId="1" fillId="4" borderId="0" xfId="0" applyFont="1" applyFill="1" applyAlignment="1">
      <alignment horizontal="center"/>
    </xf>
    <xf numFmtId="4" fontId="0" fillId="4" borderId="0" xfId="0" applyNumberFormat="1" applyFont="1" applyFill="1" applyAlignment="1">
      <alignment horizontal="right" vertical="center" indent="1"/>
    </xf>
    <xf numFmtId="0" fontId="0" fillId="12" borderId="0" xfId="0" applyFill="1"/>
    <xf numFmtId="0" fontId="1" fillId="2" borderId="0" xfId="0" applyFont="1" applyFill="1" applyAlignment="1">
      <alignment horizontal="center"/>
    </xf>
    <xf numFmtId="165" fontId="0" fillId="0" borderId="0" xfId="0" applyNumberFormat="1" applyBorder="1" applyAlignment="1" applyProtection="1">
      <alignment horizontal="right" vertical="center"/>
    </xf>
    <xf numFmtId="165" fontId="0" fillId="0" borderId="0" xfId="0" applyNumberFormat="1" applyBorder="1" applyAlignment="1" applyProtection="1">
      <alignment horizontal="right"/>
    </xf>
    <xf numFmtId="165" fontId="0" fillId="0" borderId="0" xfId="0" applyNumberFormat="1" applyBorder="1" applyProtection="1"/>
    <xf numFmtId="0" fontId="18" fillId="0" borderId="0" xfId="0" applyFont="1" applyFill="1"/>
    <xf numFmtId="0" fontId="0" fillId="0" borderId="0" xfId="0" applyFont="1" applyAlignment="1">
      <alignment vertical="center"/>
    </xf>
    <xf numFmtId="0" fontId="4" fillId="0" borderId="0" xfId="0" applyFont="1" applyAlignment="1">
      <alignment horizontal="left" indent="1"/>
    </xf>
    <xf numFmtId="0" fontId="0" fillId="0" borderId="0" xfId="0" applyAlignment="1"/>
    <xf numFmtId="0" fontId="2" fillId="0" borderId="0" xfId="0" applyFont="1" applyBorder="1" applyAlignment="1">
      <alignment horizontal="center"/>
    </xf>
    <xf numFmtId="0" fontId="0" fillId="0" borderId="36" xfId="0" applyBorder="1" applyAlignment="1">
      <alignment wrapText="1"/>
    </xf>
    <xf numFmtId="0" fontId="0" fillId="0" borderId="20" xfId="0" applyBorder="1" applyAlignment="1">
      <alignment wrapText="1"/>
    </xf>
    <xf numFmtId="0" fontId="0" fillId="0" borderId="37" xfId="0" applyBorder="1" applyAlignment="1">
      <alignment wrapText="1"/>
    </xf>
    <xf numFmtId="0" fontId="0" fillId="0" borderId="14" xfId="0" applyBorder="1"/>
    <xf numFmtId="4" fontId="0" fillId="2" borderId="39" xfId="0" applyNumberFormat="1" applyFill="1" applyBorder="1"/>
    <xf numFmtId="4" fontId="0" fillId="2" borderId="39" xfId="0" applyNumberFormat="1" applyFont="1" applyFill="1" applyBorder="1"/>
    <xf numFmtId="4" fontId="0" fillId="2" borderId="21" xfId="0" applyNumberFormat="1" applyFill="1" applyBorder="1"/>
    <xf numFmtId="4" fontId="0" fillId="0" borderId="38" xfId="0" applyNumberFormat="1" applyBorder="1" applyProtection="1">
      <protection locked="0"/>
    </xf>
    <xf numFmtId="4" fontId="0" fillId="0" borderId="34" xfId="0" applyNumberFormat="1" applyBorder="1" applyProtection="1">
      <protection locked="0"/>
    </xf>
    <xf numFmtId="4" fontId="0" fillId="0" borderId="12" xfId="0" applyNumberFormat="1" applyFill="1" applyBorder="1" applyAlignment="1" applyProtection="1">
      <alignment horizontal="right" vertical="top"/>
      <protection locked="0"/>
    </xf>
    <xf numFmtId="0" fontId="0" fillId="0" borderId="0" xfId="0" applyBorder="1" applyAlignment="1" applyProtection="1">
      <alignment vertical="center" wrapText="1"/>
    </xf>
    <xf numFmtId="0" fontId="0" fillId="0" borderId="0" xfId="0" applyBorder="1" applyAlignment="1" applyProtection="1">
      <alignment horizontal="left" vertical="top" wrapText="1"/>
      <protection locked="0"/>
    </xf>
    <xf numFmtId="0" fontId="2" fillId="0" borderId="0" xfId="0" applyFont="1" applyBorder="1" applyAlignment="1">
      <alignment horizontal="center"/>
    </xf>
    <xf numFmtId="0" fontId="2" fillId="4" borderId="0" xfId="0" applyFont="1" applyFill="1" applyBorder="1" applyAlignment="1">
      <alignment horizontal="center"/>
    </xf>
    <xf numFmtId="4" fontId="0" fillId="2" borderId="17" xfId="0" applyNumberFormat="1" applyFill="1" applyBorder="1"/>
    <xf numFmtId="0" fontId="2" fillId="12" borderId="0" xfId="0" applyFont="1" applyFill="1" applyBorder="1" applyAlignment="1">
      <alignment horizontal="center"/>
    </xf>
    <xf numFmtId="0" fontId="4" fillId="2" borderId="40" xfId="0" applyFont="1" applyFill="1" applyBorder="1" applyAlignment="1">
      <alignment horizontal="center" vertical="center"/>
    </xf>
    <xf numFmtId="0" fontId="4" fillId="12" borderId="0" xfId="0" applyFont="1" applyFill="1" applyBorder="1" applyAlignment="1">
      <alignment horizontal="center" vertical="center"/>
    </xf>
    <xf numFmtId="4" fontId="0" fillId="12" borderId="0" xfId="0" applyNumberFormat="1" applyFill="1" applyBorder="1"/>
    <xf numFmtId="0" fontId="0" fillId="12" borderId="0" xfId="0" applyFill="1" applyBorder="1"/>
    <xf numFmtId="0" fontId="0" fillId="0" borderId="36" xfId="0" applyFill="1" applyBorder="1" applyAlignment="1">
      <alignment horizontal="left" wrapText="1" indent="1"/>
    </xf>
    <xf numFmtId="4" fontId="0" fillId="12" borderId="0" xfId="0" applyNumberFormat="1" applyFill="1" applyBorder="1" applyAlignment="1">
      <alignment horizontal="right"/>
    </xf>
    <xf numFmtId="4" fontId="0" fillId="0" borderId="0" xfId="0" applyNumberFormat="1" applyBorder="1" applyAlignment="1">
      <alignment horizontal="right"/>
    </xf>
    <xf numFmtId="0" fontId="0" fillId="12" borderId="33" xfId="0" applyFill="1" applyBorder="1"/>
    <xf numFmtId="4" fontId="0" fillId="12" borderId="33" xfId="0" applyNumberFormat="1" applyFill="1" applyBorder="1"/>
    <xf numFmtId="4" fontId="0" fillId="2" borderId="52" xfId="0" applyNumberFormat="1" applyFill="1" applyBorder="1"/>
    <xf numFmtId="4" fontId="0" fillId="2" borderId="44" xfId="0" applyNumberFormat="1" applyFill="1" applyBorder="1"/>
    <xf numFmtId="4" fontId="0" fillId="2" borderId="52" xfId="0" applyNumberFormat="1" applyFill="1" applyBorder="1" applyAlignment="1">
      <alignment horizontal="right"/>
    </xf>
    <xf numFmtId="4" fontId="0" fillId="2" borderId="44" xfId="0" applyNumberFormat="1" applyFill="1" applyBorder="1" applyAlignment="1">
      <alignment horizontal="right"/>
    </xf>
    <xf numFmtId="0" fontId="1" fillId="0" borderId="48" xfId="0" applyFont="1" applyBorder="1" applyAlignment="1">
      <alignment wrapText="1"/>
    </xf>
    <xf numFmtId="4" fontId="1" fillId="2" borderId="45" xfId="0" applyNumberFormat="1" applyFont="1" applyFill="1" applyBorder="1"/>
    <xf numFmtId="4" fontId="1" fillId="2" borderId="47" xfId="0" applyNumberFormat="1" applyFont="1" applyFill="1" applyBorder="1"/>
    <xf numFmtId="4" fontId="0" fillId="0" borderId="22" xfId="0" applyNumberFormat="1" applyBorder="1" applyProtection="1">
      <protection locked="0"/>
    </xf>
    <xf numFmtId="0" fontId="1" fillId="0" borderId="54" xfId="0" applyFont="1" applyBorder="1" applyAlignment="1">
      <alignment wrapText="1"/>
    </xf>
    <xf numFmtId="4" fontId="1" fillId="2" borderId="55" xfId="0" applyNumberFormat="1" applyFont="1" applyFill="1" applyBorder="1"/>
    <xf numFmtId="4" fontId="1" fillId="2" borderId="56" xfId="0" applyNumberFormat="1" applyFont="1" applyFill="1" applyBorder="1"/>
    <xf numFmtId="4" fontId="1" fillId="2" borderId="45" xfId="0" applyNumberFormat="1" applyFont="1" applyFill="1" applyBorder="1" applyAlignment="1">
      <alignment horizontal="right"/>
    </xf>
    <xf numFmtId="4" fontId="1" fillId="2" borderId="47" xfId="0" applyNumberFormat="1" applyFont="1" applyFill="1" applyBorder="1" applyAlignment="1">
      <alignment horizontal="right"/>
    </xf>
    <xf numFmtId="4" fontId="1" fillId="2" borderId="49" xfId="0" applyNumberFormat="1" applyFont="1" applyFill="1" applyBorder="1" applyAlignment="1">
      <alignment horizontal="right"/>
    </xf>
    <xf numFmtId="4" fontId="0" fillId="12" borderId="24" xfId="0" applyNumberFormat="1" applyFill="1" applyBorder="1"/>
    <xf numFmtId="4" fontId="1" fillId="2" borderId="14" xfId="0" applyNumberFormat="1" applyFont="1" applyFill="1" applyBorder="1"/>
    <xf numFmtId="4" fontId="1" fillId="2" borderId="22" xfId="0" applyNumberFormat="1" applyFont="1" applyFill="1" applyBorder="1"/>
    <xf numFmtId="4" fontId="1" fillId="2" borderId="21" xfId="0" applyNumberFormat="1" applyFont="1" applyFill="1" applyBorder="1"/>
    <xf numFmtId="4" fontId="1" fillId="2" borderId="57" xfId="0" applyNumberFormat="1" applyFont="1" applyFill="1" applyBorder="1"/>
    <xf numFmtId="0" fontId="1" fillId="0" borderId="45" xfId="0" applyFont="1" applyBorder="1" applyAlignment="1" applyProtection="1">
      <alignment horizontal="center" vertical="center"/>
    </xf>
    <xf numFmtId="0" fontId="1" fillId="4" borderId="59" xfId="0" applyFont="1" applyFill="1" applyBorder="1" applyAlignment="1" applyProtection="1">
      <alignment horizontal="center" vertical="center"/>
    </xf>
    <xf numFmtId="0" fontId="1" fillId="4" borderId="46" xfId="0" applyFont="1" applyFill="1" applyBorder="1" applyAlignment="1" applyProtection="1">
      <alignment horizontal="center" vertical="center"/>
    </xf>
    <xf numFmtId="0" fontId="1" fillId="4" borderId="60" xfId="0" applyFont="1" applyFill="1" applyBorder="1" applyAlignment="1" applyProtection="1">
      <alignment horizontal="center" vertical="center"/>
    </xf>
    <xf numFmtId="49" fontId="0" fillId="0" borderId="50" xfId="0" applyNumberFormat="1" applyBorder="1" applyAlignment="1" applyProtection="1">
      <alignment horizontal="left" vertical="top" wrapText="1"/>
      <protection locked="0"/>
    </xf>
    <xf numFmtId="49" fontId="0" fillId="0" borderId="61" xfId="0" applyNumberFormat="1" applyBorder="1" applyAlignment="1" applyProtection="1">
      <alignment horizontal="left" vertical="top" wrapText="1"/>
      <protection locked="0"/>
    </xf>
    <xf numFmtId="1" fontId="0" fillId="0" borderId="43" xfId="0" applyNumberFormat="1" applyBorder="1" applyAlignment="1" applyProtection="1">
      <alignment horizontal="right" vertical="top"/>
      <protection locked="0"/>
    </xf>
    <xf numFmtId="1" fontId="0" fillId="0" borderId="52" xfId="0" applyNumberFormat="1" applyBorder="1" applyAlignment="1" applyProtection="1">
      <alignment horizontal="right" vertical="top"/>
      <protection locked="0"/>
    </xf>
    <xf numFmtId="1" fontId="0" fillId="0" borderId="35" xfId="0" applyNumberFormat="1" applyBorder="1" applyAlignment="1" applyProtection="1">
      <alignment horizontal="right" vertical="top"/>
      <protection locked="0"/>
    </xf>
    <xf numFmtId="1" fontId="0" fillId="0" borderId="44" xfId="0" applyNumberFormat="1" applyBorder="1" applyAlignment="1" applyProtection="1">
      <alignment horizontal="right" vertical="top"/>
      <protection locked="0"/>
    </xf>
    <xf numFmtId="1" fontId="0" fillId="0" borderId="34" xfId="0" applyNumberFormat="1" applyBorder="1" applyAlignment="1" applyProtection="1">
      <alignment horizontal="right" vertical="top"/>
      <protection locked="0"/>
    </xf>
    <xf numFmtId="0" fontId="0" fillId="0" borderId="44" xfId="0" applyBorder="1" applyAlignment="1" applyProtection="1">
      <alignment horizontal="right" vertical="top"/>
      <protection locked="0"/>
    </xf>
    <xf numFmtId="1" fontId="0" fillId="0" borderId="38" xfId="0" applyNumberFormat="1" applyBorder="1" applyAlignment="1" applyProtection="1">
      <alignment horizontal="right" vertical="top"/>
      <protection locked="0"/>
    </xf>
    <xf numFmtId="4" fontId="0" fillId="0" borderId="51" xfId="0" applyNumberFormat="1" applyBorder="1" applyAlignment="1" applyProtection="1">
      <alignment horizontal="right" vertical="top"/>
      <protection locked="0"/>
    </xf>
    <xf numFmtId="4" fontId="0" fillId="0" borderId="62" xfId="0" applyNumberFormat="1" applyBorder="1" applyAlignment="1" applyProtection="1">
      <alignment horizontal="right" vertical="top"/>
      <protection locked="0"/>
    </xf>
    <xf numFmtId="4" fontId="0" fillId="0" borderId="52" xfId="0" applyNumberFormat="1" applyBorder="1" applyAlignment="1" applyProtection="1">
      <alignment horizontal="right" vertical="top"/>
      <protection locked="0"/>
    </xf>
    <xf numFmtId="4" fontId="0" fillId="0" borderId="34" xfId="0" applyNumberFormat="1" applyBorder="1" applyAlignment="1" applyProtection="1">
      <alignment horizontal="right" vertical="top"/>
      <protection locked="0"/>
    </xf>
    <xf numFmtId="4" fontId="0" fillId="0" borderId="44" xfId="0" applyNumberFormat="1" applyBorder="1" applyAlignment="1" applyProtection="1">
      <alignment horizontal="right" vertical="top"/>
      <protection locked="0"/>
    </xf>
    <xf numFmtId="0" fontId="0" fillId="0" borderId="34" xfId="0" applyBorder="1" applyAlignment="1" applyProtection="1">
      <alignment horizontal="right" vertical="top"/>
      <protection locked="0"/>
    </xf>
    <xf numFmtId="4" fontId="0" fillId="0" borderId="51" xfId="0" applyNumberFormat="1" applyFill="1" applyBorder="1" applyAlignment="1" applyProtection="1">
      <alignment horizontal="right" vertical="top"/>
      <protection locked="0"/>
    </xf>
    <xf numFmtId="4" fontId="0" fillId="0" borderId="62" xfId="0" applyNumberFormat="1" applyFill="1" applyBorder="1" applyAlignment="1" applyProtection="1">
      <alignment horizontal="right" vertical="top"/>
      <protection locked="0"/>
    </xf>
    <xf numFmtId="4" fontId="0" fillId="0" borderId="52" xfId="0" applyNumberFormat="1" applyFill="1" applyBorder="1" applyAlignment="1" applyProtection="1">
      <alignment horizontal="right" vertical="top"/>
      <protection locked="0"/>
    </xf>
    <xf numFmtId="4" fontId="0" fillId="0" borderId="38" xfId="0" applyNumberFormat="1" applyFill="1" applyBorder="1" applyAlignment="1" applyProtection="1">
      <alignment horizontal="right" vertical="top"/>
      <protection locked="0"/>
    </xf>
    <xf numFmtId="4" fontId="0" fillId="0" borderId="39" xfId="0" applyNumberFormat="1" applyFill="1" applyBorder="1" applyAlignment="1" applyProtection="1">
      <alignment horizontal="right" vertical="top"/>
      <protection locked="0"/>
    </xf>
    <xf numFmtId="0" fontId="0" fillId="0" borderId="50" xfId="0" applyBorder="1" applyAlignment="1" applyProtection="1">
      <alignment horizontal="center" vertical="center"/>
    </xf>
    <xf numFmtId="0" fontId="0" fillId="0" borderId="63" xfId="0" applyBorder="1" applyAlignment="1" applyProtection="1">
      <alignment horizontal="center" vertical="center"/>
    </xf>
    <xf numFmtId="0" fontId="0" fillId="0" borderId="42" xfId="0" applyBorder="1" applyAlignment="1" applyProtection="1">
      <alignment horizontal="center" vertical="center"/>
    </xf>
    <xf numFmtId="49" fontId="0" fillId="0" borderId="42" xfId="0" applyNumberFormat="1" applyBorder="1" applyAlignment="1" applyProtection="1">
      <alignment horizontal="left" vertical="top" wrapText="1"/>
      <protection locked="0"/>
    </xf>
    <xf numFmtId="1" fontId="0" fillId="0" borderId="45" xfId="0" applyNumberFormat="1" applyBorder="1" applyAlignment="1" applyProtection="1">
      <alignment horizontal="right" vertical="top"/>
      <protection locked="0"/>
    </xf>
    <xf numFmtId="1" fontId="0" fillId="0" borderId="47" xfId="0" applyNumberFormat="1" applyBorder="1" applyAlignment="1" applyProtection="1">
      <alignment horizontal="right" vertical="top"/>
      <protection locked="0"/>
    </xf>
    <xf numFmtId="4" fontId="0" fillId="0" borderId="45" xfId="0" applyNumberFormat="1" applyBorder="1" applyAlignment="1" applyProtection="1">
      <alignment horizontal="right" vertical="top"/>
      <protection locked="0"/>
    </xf>
    <xf numFmtId="4" fontId="0" fillId="0" borderId="46" xfId="0" applyNumberFormat="1" applyBorder="1" applyAlignment="1" applyProtection="1">
      <alignment horizontal="right" vertical="top"/>
      <protection locked="0"/>
    </xf>
    <xf numFmtId="4" fontId="0" fillId="0" borderId="47" xfId="0" applyNumberFormat="1" applyBorder="1" applyAlignment="1" applyProtection="1">
      <alignment horizontal="right" vertical="top"/>
      <protection locked="0"/>
    </xf>
    <xf numFmtId="4" fontId="0" fillId="0" borderId="45" xfId="0" applyNumberFormat="1" applyFill="1" applyBorder="1" applyAlignment="1" applyProtection="1">
      <alignment horizontal="right" vertical="top"/>
      <protection locked="0"/>
    </xf>
    <xf numFmtId="4" fontId="0" fillId="0" borderId="46" xfId="0" applyNumberFormat="1" applyFill="1" applyBorder="1" applyAlignment="1" applyProtection="1">
      <alignment horizontal="right" vertical="top"/>
      <protection locked="0"/>
    </xf>
    <xf numFmtId="4" fontId="0" fillId="0" borderId="47" xfId="0" applyNumberFormat="1" applyFill="1" applyBorder="1" applyAlignment="1" applyProtection="1">
      <alignment horizontal="right" vertical="top"/>
      <protection locked="0"/>
    </xf>
    <xf numFmtId="4" fontId="1" fillId="2" borderId="22" xfId="0" applyNumberFormat="1" applyFont="1" applyFill="1" applyBorder="1" applyAlignment="1" applyProtection="1">
      <alignment horizontal="right" vertical="top"/>
    </xf>
    <xf numFmtId="4" fontId="1" fillId="2" borderId="23" xfId="0" applyNumberFormat="1" applyFont="1" applyFill="1" applyBorder="1" applyAlignment="1" applyProtection="1">
      <alignment horizontal="right" vertical="top"/>
    </xf>
    <xf numFmtId="4" fontId="1" fillId="2" borderId="21" xfId="0" applyNumberFormat="1" applyFont="1" applyFill="1" applyBorder="1" applyAlignment="1" applyProtection="1">
      <alignment horizontal="right" vertical="top"/>
    </xf>
    <xf numFmtId="0" fontId="0" fillId="0" borderId="50" xfId="0" applyNumberFormat="1" applyBorder="1" applyAlignment="1" applyProtection="1">
      <alignment horizontal="left" vertical="top" wrapText="1"/>
      <protection locked="0"/>
    </xf>
    <xf numFmtId="0" fontId="0" fillId="0" borderId="61" xfId="0" applyNumberFormat="1" applyBorder="1" applyAlignment="1" applyProtection="1">
      <alignment horizontal="left" vertical="top" wrapText="1"/>
      <protection locked="0"/>
    </xf>
    <xf numFmtId="0" fontId="0" fillId="0" borderId="16" xfId="0" applyNumberFormat="1" applyBorder="1" applyAlignment="1" applyProtection="1">
      <alignment horizontal="left" vertical="top" wrapText="1"/>
      <protection locked="0"/>
    </xf>
    <xf numFmtId="4" fontId="0" fillId="2" borderId="56" xfId="0" applyNumberFormat="1" applyFill="1" applyBorder="1" applyAlignment="1">
      <alignment horizontal="right" vertical="center"/>
    </xf>
    <xf numFmtId="4" fontId="0" fillId="0" borderId="51" xfId="0" applyNumberFormat="1" applyBorder="1" applyAlignment="1" applyProtection="1">
      <alignment horizontal="right" vertical="center"/>
      <protection locked="0"/>
    </xf>
    <xf numFmtId="4" fontId="0" fillId="2" borderId="52" xfId="0" applyNumberFormat="1" applyFill="1" applyBorder="1" applyAlignment="1">
      <alignment horizontal="right" vertical="center"/>
    </xf>
    <xf numFmtId="4" fontId="0" fillId="0" borderId="34" xfId="0" applyNumberFormat="1" applyBorder="1" applyAlignment="1" applyProtection="1">
      <alignment horizontal="right" vertical="center"/>
      <protection locked="0"/>
    </xf>
    <xf numFmtId="4" fontId="0" fillId="2" borderId="44" xfId="0" applyNumberFormat="1" applyFill="1" applyBorder="1" applyAlignment="1">
      <alignment horizontal="right" vertical="center"/>
    </xf>
    <xf numFmtId="4" fontId="0" fillId="0" borderId="45" xfId="0" applyNumberFormat="1" applyBorder="1" applyAlignment="1" applyProtection="1">
      <alignment horizontal="right" vertical="center"/>
      <protection locked="0"/>
    </xf>
    <xf numFmtId="4" fontId="0" fillId="2" borderId="47" xfId="0" applyNumberFormat="1" applyFill="1" applyBorder="1" applyAlignment="1">
      <alignment horizontal="right" vertical="center"/>
    </xf>
    <xf numFmtId="4" fontId="0" fillId="2" borderId="45" xfId="0" applyNumberFormat="1" applyFill="1" applyBorder="1" applyAlignment="1">
      <alignment horizontal="right" vertical="center"/>
    </xf>
    <xf numFmtId="4" fontId="0" fillId="2" borderId="58" xfId="0" applyNumberFormat="1" applyFill="1" applyBorder="1" applyAlignment="1">
      <alignment horizontal="right" vertical="center"/>
    </xf>
    <xf numFmtId="3" fontId="0" fillId="4" borderId="0" xfId="0" applyNumberFormat="1" applyFill="1" applyBorder="1" applyAlignment="1" applyProtection="1">
      <alignment horizontal="right" vertical="center"/>
    </xf>
    <xf numFmtId="0" fontId="4" fillId="4" borderId="41" xfId="0" applyFont="1" applyFill="1" applyBorder="1" applyAlignment="1">
      <alignment horizontal="center" vertical="center"/>
    </xf>
    <xf numFmtId="4" fontId="0" fillId="4" borderId="41" xfId="0" applyNumberFormat="1" applyFill="1" applyBorder="1"/>
    <xf numFmtId="0" fontId="0" fillId="4" borderId="0" xfId="0" applyFill="1" applyBorder="1"/>
    <xf numFmtId="4" fontId="0" fillId="4" borderId="24" xfId="0" applyNumberFormat="1" applyFill="1" applyBorder="1"/>
    <xf numFmtId="4" fontId="0" fillId="4" borderId="0" xfId="0" applyNumberFormat="1" applyFill="1" applyAlignment="1">
      <alignment horizontal="right"/>
    </xf>
    <xf numFmtId="0" fontId="1" fillId="12" borderId="20" xfId="0" applyFont="1" applyFill="1" applyBorder="1" applyAlignment="1">
      <alignment horizontal="center" vertical="center"/>
    </xf>
    <xf numFmtId="4" fontId="0" fillId="12" borderId="38" xfId="0" applyNumberFormat="1" applyFill="1" applyBorder="1" applyProtection="1">
      <protection locked="0"/>
    </xf>
    <xf numFmtId="4" fontId="0" fillId="12" borderId="38" xfId="0" applyNumberFormat="1" applyFont="1" applyFill="1" applyBorder="1" applyProtection="1">
      <protection locked="0"/>
    </xf>
    <xf numFmtId="4" fontId="0" fillId="12" borderId="34" xfId="0" applyNumberFormat="1" applyFill="1" applyBorder="1" applyProtection="1">
      <protection locked="0"/>
    </xf>
    <xf numFmtId="4" fontId="0" fillId="12" borderId="34" xfId="0" applyNumberFormat="1" applyFont="1" applyFill="1" applyBorder="1" applyProtection="1">
      <protection locked="0"/>
    </xf>
    <xf numFmtId="0" fontId="32" fillId="0" borderId="30" xfId="0" applyFont="1" applyBorder="1" applyAlignment="1">
      <alignment wrapText="1"/>
    </xf>
    <xf numFmtId="0" fontId="33" fillId="0" borderId="0" xfId="0" applyFont="1" applyAlignment="1">
      <alignment horizontal="left" wrapText="1"/>
    </xf>
    <xf numFmtId="0" fontId="33" fillId="0" borderId="0" xfId="0" applyFont="1" applyAlignment="1">
      <alignment horizontal="left" vertical="top" wrapText="1"/>
    </xf>
    <xf numFmtId="0" fontId="1" fillId="0" borderId="20" xfId="0" applyFont="1" applyBorder="1" applyAlignment="1" applyProtection="1">
      <alignment horizontal="center" vertical="center"/>
      <protection locked="0"/>
    </xf>
    <xf numFmtId="4" fontId="0" fillId="0" borderId="51" xfId="0" applyNumberFormat="1" applyBorder="1" applyAlignment="1" applyProtection="1">
      <alignment horizontal="right"/>
      <protection locked="0"/>
    </xf>
    <xf numFmtId="4" fontId="0" fillId="0" borderId="34" xfId="0" applyNumberFormat="1" applyBorder="1" applyAlignment="1" applyProtection="1">
      <alignment horizontal="right"/>
      <protection locked="0"/>
    </xf>
    <xf numFmtId="4" fontId="0" fillId="0" borderId="5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12" borderId="51" xfId="0" applyNumberFormat="1" applyFill="1" applyBorder="1" applyAlignment="1" applyProtection="1">
      <alignment horizontal="right"/>
      <protection locked="0"/>
    </xf>
    <xf numFmtId="4" fontId="0" fillId="12" borderId="34" xfId="0" applyNumberFormat="1" applyFill="1" applyBorder="1" applyAlignment="1" applyProtection="1">
      <alignment horizontal="right"/>
      <protection locked="0"/>
    </xf>
    <xf numFmtId="4" fontId="0" fillId="12" borderId="53" xfId="0" applyNumberFormat="1" applyFill="1" applyBorder="1" applyAlignment="1" applyProtection="1">
      <alignment horizontal="right"/>
      <protection locked="0"/>
    </xf>
    <xf numFmtId="4" fontId="0" fillId="12" borderId="4" xfId="0" applyNumberFormat="1" applyFill="1" applyBorder="1" applyAlignment="1" applyProtection="1">
      <alignment horizontal="right"/>
      <protection locked="0"/>
    </xf>
    <xf numFmtId="0" fontId="1" fillId="0" borderId="20" xfId="0" applyFont="1" applyFill="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xf>
    <xf numFmtId="166" fontId="36" fillId="0" borderId="0" xfId="4" applyNumberFormat="1" applyFont="1" applyAlignment="1">
      <alignment horizontal="center"/>
    </xf>
    <xf numFmtId="167" fontId="36" fillId="0" borderId="0" xfId="9" applyNumberFormat="1" applyFont="1" applyFill="1" applyAlignment="1" applyProtection="1">
      <alignment horizontal="left" indent="1"/>
      <protection locked="0"/>
    </xf>
    <xf numFmtId="168" fontId="36" fillId="0" borderId="0" xfId="0" applyNumberFormat="1" applyFont="1"/>
    <xf numFmtId="0" fontId="2" fillId="0" borderId="0" xfId="0" applyFont="1" applyAlignment="1">
      <alignment horizontal="center"/>
    </xf>
    <xf numFmtId="0" fontId="3" fillId="0" borderId="0" xfId="0" applyFont="1" applyAlignment="1" applyProtection="1">
      <alignment horizontal="center"/>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5" fillId="0" borderId="0" xfId="0" applyFont="1" applyAlignment="1" applyProtection="1">
      <alignment horizontal="center" vertical="center"/>
    </xf>
    <xf numFmtId="0" fontId="0" fillId="0" borderId="0" xfId="0" applyBorder="1" applyAlignment="1">
      <alignment horizontal="center" vertical="top"/>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4" borderId="0" xfId="0" applyFont="1" applyFill="1" applyAlignment="1">
      <alignment horizontal="center"/>
    </xf>
    <xf numFmtId="0" fontId="2" fillId="0" borderId="0" xfId="0" applyFont="1" applyBorder="1" applyAlignment="1">
      <alignment horizontal="center"/>
    </xf>
    <xf numFmtId="0" fontId="2" fillId="12" borderId="0" xfId="0" applyFont="1" applyFill="1" applyBorder="1" applyAlignment="1">
      <alignment horizontal="center"/>
    </xf>
    <xf numFmtId="0" fontId="2" fillId="4" borderId="0" xfId="0" applyFont="1" applyFill="1" applyBorder="1" applyAlignment="1">
      <alignment horizontal="center"/>
    </xf>
    <xf numFmtId="0" fontId="4" fillId="0" borderId="0" xfId="0" applyFont="1" applyAlignment="1">
      <alignment horizontal="left" vertical="center" indent="8"/>
    </xf>
    <xf numFmtId="0" fontId="2" fillId="0" borderId="0" xfId="0" applyFont="1" applyFill="1" applyBorder="1" applyAlignment="1">
      <alignment horizontal="left" vertical="center" wrapText="1"/>
    </xf>
    <xf numFmtId="0" fontId="0" fillId="0" borderId="2" xfId="0" applyNumberFormat="1" applyBorder="1" applyAlignment="1" applyProtection="1">
      <alignment horizontal="left" vertical="top"/>
      <protection locked="0"/>
    </xf>
    <xf numFmtId="0" fontId="0" fillId="0" borderId="3" xfId="0" applyNumberFormat="1" applyBorder="1" applyAlignment="1" applyProtection="1">
      <alignment horizontal="left" vertical="top"/>
      <protection locked="0"/>
    </xf>
    <xf numFmtId="0" fontId="0" fillId="0" borderId="4" xfId="0" applyNumberFormat="1" applyBorder="1" applyAlignment="1" applyProtection="1">
      <alignment horizontal="left" vertical="top"/>
      <protection locked="0"/>
    </xf>
    <xf numFmtId="0" fontId="0" fillId="0" borderId="0" xfId="0" applyAlignment="1">
      <alignment horizontal="left" vertical="top" wrapText="1"/>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0" xfId="0" applyFont="1" applyAlignment="1" applyProtection="1">
      <alignment horizontal="center" vertical="top"/>
    </xf>
    <xf numFmtId="0" fontId="1" fillId="0" borderId="0" xfId="0" applyFont="1" applyBorder="1" applyAlignment="1" applyProtection="1">
      <alignment horizontal="center" vertical="top"/>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55"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0" xfId="0" applyFont="1" applyAlignment="1" applyProtection="1">
      <alignment horizontal="center" vertical="center"/>
    </xf>
  </cellXfs>
  <cellStyles count="10">
    <cellStyle name="Komma 2" xfId="3"/>
    <cellStyle name="Prozent 2" xfId="6"/>
    <cellStyle name="Standard" xfId="0" builtinId="0"/>
    <cellStyle name="Standard 2" xfId="1"/>
    <cellStyle name="Standard 2 2" xfId="4"/>
    <cellStyle name="Standard 2 3" xfId="9"/>
    <cellStyle name="Standard 3" xfId="2"/>
    <cellStyle name="Standard 3 2" xfId="7"/>
    <cellStyle name="Standard 3 3" xfId="8"/>
    <cellStyle name="Standard 4" xfId="5"/>
  </cellStyles>
  <dxfs count="0"/>
  <tableStyles count="0" defaultTableStyle="TableStyleMedium2" defaultPivotStyle="PivotStyleLight16"/>
  <colors>
    <mruColors>
      <color rgb="FFAFDC7E"/>
      <color rgb="FFFFE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69849</xdr:colOff>
      <xdr:row>0</xdr:row>
      <xdr:rowOff>42863</xdr:rowOff>
    </xdr:from>
    <xdr:to>
      <xdr:col>8</xdr:col>
      <xdr:colOff>3697</xdr:colOff>
      <xdr:row>4</xdr:row>
      <xdr:rowOff>130175</xdr:rowOff>
    </xdr:to>
    <xdr:pic>
      <xdr:nvPicPr>
        <xdr:cNvPr id="5" name="Picture 9" descr="HM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0349" y="42863"/>
          <a:ext cx="721248" cy="1055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811212</xdr:colOff>
      <xdr:row>0</xdr:row>
      <xdr:rowOff>152400</xdr:rowOff>
    </xdr:from>
    <xdr:to>
      <xdr:col>5</xdr:col>
      <xdr:colOff>515938</xdr:colOff>
      <xdr:row>5</xdr:row>
      <xdr:rowOff>103188</xdr:rowOff>
    </xdr:to>
    <xdr:sp macro="" textlink="">
      <xdr:nvSpPr>
        <xdr:cNvPr id="2" name="Textfeld 1"/>
        <xdr:cNvSpPr txBox="1"/>
      </xdr:nvSpPr>
      <xdr:spPr>
        <a:xfrm>
          <a:off x="1993900" y="152400"/>
          <a:ext cx="2157413" cy="1109663"/>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a:t>
          </a:r>
          <a:r>
            <a:rPr lang="de-DE" sz="1200" b="1">
              <a:solidFill>
                <a:srgbClr val="FF0000"/>
              </a:solidFill>
              <a:latin typeface="+mn-lt"/>
            </a:rPr>
            <a:t>Datei lokal speichern</a:t>
          </a:r>
          <a:r>
            <a:rPr lang="de-DE" sz="1200">
              <a:solidFill>
                <a:srgbClr val="FF0000"/>
              </a:solidFill>
              <a:latin typeface="+mn-lt"/>
            </a:rPr>
            <a:t>.</a:t>
          </a:r>
          <a:br>
            <a:rPr lang="de-DE" sz="1200">
              <a:solidFill>
                <a:srgbClr val="FF0000"/>
              </a:solidFill>
              <a:latin typeface="+mn-lt"/>
            </a:rPr>
          </a:br>
          <a:r>
            <a:rPr lang="de-DE" sz="1200">
              <a:solidFill>
                <a:srgbClr val="FF0000"/>
              </a:solidFill>
              <a:latin typeface="+mn-lt"/>
            </a:rPr>
            <a:t>Bei</a:t>
          </a:r>
          <a:r>
            <a:rPr lang="de-DE" sz="1200" baseline="0">
              <a:solidFill>
                <a:srgbClr val="FF0000"/>
              </a:solidFill>
              <a:latin typeface="+mn-lt"/>
            </a:rPr>
            <a:t> entspr. Fehlermeldung b</a:t>
          </a:r>
          <a:r>
            <a:rPr lang="de-DE" sz="1200">
              <a:solidFill>
                <a:srgbClr val="FF0000"/>
              </a:solidFill>
              <a:latin typeface="+mn-lt"/>
            </a:rPr>
            <a:t>itte vor der Bearbeitung zunächst </a:t>
          </a:r>
          <a:r>
            <a:rPr lang="de-DE" sz="1200" b="1">
              <a:solidFill>
                <a:srgbClr val="FF0000"/>
              </a:solidFill>
              <a:latin typeface="+mn-lt"/>
            </a:rPr>
            <a:t>Inhalt aktivieren</a:t>
          </a:r>
          <a:r>
            <a:rPr lang="de-DE" sz="1200">
              <a:solidFill>
                <a:srgbClr val="FF0000"/>
              </a:solidFill>
              <a:latin typeface="+mn-lt"/>
            </a:rPr>
            <a:t>.</a:t>
          </a:r>
        </a:p>
      </xdr:txBody>
    </xdr:sp>
    <xdr:clientData fPrintsWithSheet="0"/>
  </xdr:twoCellAnchor>
  <xdr:twoCellAnchor>
    <xdr:from>
      <xdr:col>4</xdr:col>
      <xdr:colOff>166687</xdr:colOff>
      <xdr:row>13</xdr:row>
      <xdr:rowOff>47625</xdr:rowOff>
    </xdr:from>
    <xdr:to>
      <xdr:col>4</xdr:col>
      <xdr:colOff>436562</xdr:colOff>
      <xdr:row>13</xdr:row>
      <xdr:rowOff>150812</xdr:rowOff>
    </xdr:to>
    <xdr:sp macro="" textlink="">
      <xdr:nvSpPr>
        <xdr:cNvPr id="3" name="Pfeil nach links 2"/>
        <xdr:cNvSpPr/>
      </xdr:nvSpPr>
      <xdr:spPr>
        <a:xfrm>
          <a:off x="2984500" y="2595563"/>
          <a:ext cx="269875" cy="103187"/>
        </a:xfrm>
        <a:prstGeom prst="leftArrow">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710405</xdr:colOff>
      <xdr:row>13</xdr:row>
      <xdr:rowOff>49609</xdr:rowOff>
    </xdr:from>
    <xdr:to>
      <xdr:col>5</xdr:col>
      <xdr:colOff>162718</xdr:colOff>
      <xdr:row>13</xdr:row>
      <xdr:rowOff>152796</xdr:rowOff>
    </xdr:to>
    <xdr:sp macro="" textlink="">
      <xdr:nvSpPr>
        <xdr:cNvPr id="6" name="Pfeil nach links 5"/>
        <xdr:cNvSpPr/>
      </xdr:nvSpPr>
      <xdr:spPr>
        <a:xfrm>
          <a:off x="3538139" y="2615406"/>
          <a:ext cx="273845" cy="103187"/>
        </a:xfrm>
        <a:prstGeom prst="leftArrow">
          <a:avLst/>
        </a:prstGeom>
        <a:solidFill>
          <a:schemeClr val="accent1">
            <a:lumMod val="40000"/>
            <a:lumOff val="6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424657</xdr:colOff>
      <xdr:row>13</xdr:row>
      <xdr:rowOff>47624</xdr:rowOff>
    </xdr:from>
    <xdr:to>
      <xdr:col>5</xdr:col>
      <xdr:colOff>694532</xdr:colOff>
      <xdr:row>13</xdr:row>
      <xdr:rowOff>150811</xdr:rowOff>
    </xdr:to>
    <xdr:sp macro="" textlink="">
      <xdr:nvSpPr>
        <xdr:cNvPr id="8" name="Pfeil nach links 7"/>
        <xdr:cNvSpPr/>
      </xdr:nvSpPr>
      <xdr:spPr>
        <a:xfrm>
          <a:off x="4073923" y="2613421"/>
          <a:ext cx="269875" cy="103187"/>
        </a:xfrm>
        <a:prstGeom prst="leftArrow">
          <a:avLst/>
        </a:prstGeom>
        <a:solidFill>
          <a:schemeClr val="accent1">
            <a:lumMod val="60000"/>
            <a:lumOff val="4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609600</xdr:colOff>
      <xdr:row>0</xdr:row>
      <xdr:rowOff>57150</xdr:rowOff>
    </xdr:from>
    <xdr:to>
      <xdr:col>10</xdr:col>
      <xdr:colOff>742950</xdr:colOff>
      <xdr:row>5</xdr:row>
      <xdr:rowOff>123825</xdr:rowOff>
    </xdr:to>
    <xdr:sp macro="" textlink="">
      <xdr:nvSpPr>
        <xdr:cNvPr id="3" name="Textfeld 2"/>
        <xdr:cNvSpPr txBox="1"/>
      </xdr:nvSpPr>
      <xdr:spPr>
        <a:xfrm>
          <a:off x="6567055" y="57150"/>
          <a:ext cx="2402031" cy="107113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den aktuellen Stand</a:t>
          </a:r>
          <a:r>
            <a:rPr lang="de-DE" sz="1200" baseline="0">
              <a:solidFill>
                <a:srgbClr val="FF0000"/>
              </a:solidFill>
              <a:latin typeface="+mn-lt"/>
            </a:rPr>
            <a:t> auswählen und Ergebnis </a:t>
          </a:r>
          <a:r>
            <a:rPr lang="de-DE" sz="1200">
              <a:solidFill>
                <a:srgbClr val="FF0000"/>
              </a:solidFill>
              <a:latin typeface="+mn-lt"/>
            </a:rPr>
            <a:t>eintragen.</a:t>
          </a:r>
          <a:r>
            <a:rPr lang="de-DE" sz="1200" baseline="0">
              <a:solidFill>
                <a:srgbClr val="FF0000"/>
              </a:solidFill>
              <a:latin typeface="+mn-lt"/>
            </a:rPr>
            <a:t> </a:t>
          </a:r>
        </a:p>
        <a:p>
          <a:r>
            <a:rPr lang="de-DE" sz="1200" i="1" baseline="0">
              <a:solidFill>
                <a:srgbClr val="FF0000"/>
              </a:solidFill>
              <a:latin typeface="+mn-lt"/>
            </a:rPr>
            <a:t>(KEIN Jahresergebnis! sondern OE!)</a:t>
          </a:r>
          <a:endParaRPr lang="de-DE" sz="1200" i="1">
            <a:solidFill>
              <a:srgbClr val="FF0000"/>
            </a:solidFill>
            <a:latin typeface="+mn-lt"/>
          </a:endParaRPr>
        </a:p>
      </xdr:txBody>
    </xdr:sp>
    <xdr:clientData fPrintsWithSheet="0"/>
  </xdr:twoCellAnchor>
  <xdr:twoCellAnchor>
    <xdr:from>
      <xdr:col>13</xdr:col>
      <xdr:colOff>603250</xdr:colOff>
      <xdr:row>0</xdr:row>
      <xdr:rowOff>57150</xdr:rowOff>
    </xdr:from>
    <xdr:to>
      <xdr:col>15</xdr:col>
      <xdr:colOff>736600</xdr:colOff>
      <xdr:row>5</xdr:row>
      <xdr:rowOff>123825</xdr:rowOff>
    </xdr:to>
    <xdr:sp macro="" textlink="">
      <xdr:nvSpPr>
        <xdr:cNvPr id="5" name="Textfeld 4"/>
        <xdr:cNvSpPr txBox="1"/>
      </xdr:nvSpPr>
      <xdr:spPr>
        <a:xfrm>
          <a:off x="11309350" y="57150"/>
          <a:ext cx="1974850" cy="879475"/>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Bitte den aktuellen Stand, sofern zum Zeitpunkt der Aufstellung des HSK abweichend vom Haushaltsansatz</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(KEIN Jahresergebnis! sondern OE!)</a:t>
          </a:r>
        </a:p>
        <a:p>
          <a:pPr marL="0" marR="0" lvl="0" indent="0" defTabSz="914400" eaLnBrk="1" fontAlgn="auto" latinLnBrk="0" hangingPunct="1">
            <a:lnSpc>
              <a:spcPct val="100000"/>
            </a:lnSpc>
            <a:spcBef>
              <a:spcPts val="0"/>
            </a:spcBef>
            <a:spcAft>
              <a:spcPts val="0"/>
            </a:spcAft>
            <a:buClrTx/>
            <a:buSzTx/>
            <a:buFontTx/>
            <a:buNone/>
            <a:tabLst/>
            <a:defRPr/>
          </a:pPr>
          <a:endParaRPr lang="de-DE" sz="1200" i="1" baseline="0">
            <a:solidFill>
              <a:srgbClr val="FF0000"/>
            </a:solidFill>
            <a:latin typeface="+mn-lt"/>
            <a:ea typeface="+mn-ea"/>
            <a:cs typeface="+mn-cs"/>
          </a:endParaRPr>
        </a:p>
      </xdr:txBody>
    </xdr:sp>
    <xdr:clientData fPrintsWithSheet="0"/>
  </xdr:twoCellAnchor>
  <xdr:twoCellAnchor>
    <xdr:from>
      <xdr:col>8</xdr:col>
      <xdr:colOff>807027</xdr:colOff>
      <xdr:row>5</xdr:row>
      <xdr:rowOff>114300</xdr:rowOff>
    </xdr:from>
    <xdr:to>
      <xdr:col>8</xdr:col>
      <xdr:colOff>835602</xdr:colOff>
      <xdr:row>8</xdr:row>
      <xdr:rowOff>47625</xdr:rowOff>
    </xdr:to>
    <xdr:cxnSp macro="">
      <xdr:nvCxnSpPr>
        <xdr:cNvPr id="7" name="Gerade Verbindung mit Pfeil 6"/>
        <xdr:cNvCxnSpPr/>
      </xdr:nvCxnSpPr>
      <xdr:spPr>
        <a:xfrm flipH="1">
          <a:off x="6764482" y="111875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13</xdr:col>
      <xdr:colOff>817542</xdr:colOff>
      <xdr:row>5</xdr:row>
      <xdr:rowOff>121970</xdr:rowOff>
    </xdr:from>
    <xdr:to>
      <xdr:col>13</xdr:col>
      <xdr:colOff>846117</xdr:colOff>
      <xdr:row>8</xdr:row>
      <xdr:rowOff>55295</xdr:rowOff>
    </xdr:to>
    <xdr:cxnSp macro="">
      <xdr:nvCxnSpPr>
        <xdr:cNvPr id="8" name="Gerade Verbindung mit Pfeil 7"/>
        <xdr:cNvCxnSpPr/>
      </xdr:nvCxnSpPr>
      <xdr:spPr>
        <a:xfrm flipH="1">
          <a:off x="12039724" y="112642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5</xdr:col>
      <xdr:colOff>190499</xdr:colOff>
      <xdr:row>0</xdr:row>
      <xdr:rowOff>60618</xdr:rowOff>
    </xdr:from>
    <xdr:to>
      <xdr:col>8</xdr:col>
      <xdr:colOff>502226</xdr:colOff>
      <xdr:row>5</xdr:row>
      <xdr:rowOff>127293</xdr:rowOff>
    </xdr:to>
    <xdr:sp macro="" textlink="">
      <xdr:nvSpPr>
        <xdr:cNvPr id="17" name="Textfeld 16"/>
        <xdr:cNvSpPr txBox="1"/>
      </xdr:nvSpPr>
      <xdr:spPr>
        <a:xfrm>
          <a:off x="3688772" y="60618"/>
          <a:ext cx="2770909" cy="1071130"/>
        </a:xfrm>
        <a:prstGeom prst="rect">
          <a:avLst/>
        </a:prstGeom>
        <a:solidFill>
          <a:schemeClr val="tx1">
            <a:lumMod val="65000"/>
            <a:lumOff val="35000"/>
          </a:schemeClr>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a:solidFill>
                <a:srgbClr val="FFFF00"/>
              </a:solidFill>
              <a:latin typeface="+mn-lt"/>
            </a:rPr>
            <a:t>Bitte in sämtlichen weißen Feldern für alle Produktbereiche das ordentliche Ergebnis eintragen; sowohl im Haushaltsansatz als auch in der Hochrechnung.</a:t>
          </a:r>
        </a:p>
      </xdr:txBody>
    </xdr:sp>
    <xdr:clientData fPrintsWithSheet="0"/>
  </xdr:twoCellAnchor>
  <xdr:twoCellAnchor>
    <xdr:from>
      <xdr:col>0</xdr:col>
      <xdr:colOff>371476</xdr:colOff>
      <xdr:row>4</xdr:row>
      <xdr:rowOff>171450</xdr:rowOff>
    </xdr:from>
    <xdr:to>
      <xdr:col>5</xdr:col>
      <xdr:colOff>4330</xdr:colOff>
      <xdr:row>5</xdr:row>
      <xdr:rowOff>415290</xdr:rowOff>
    </xdr:to>
    <xdr:sp macro="" textlink="">
      <xdr:nvSpPr>
        <xdr:cNvPr id="9" name="Textfeld 8"/>
        <xdr:cNvSpPr txBox="1"/>
      </xdr:nvSpPr>
      <xdr:spPr>
        <a:xfrm>
          <a:off x="371476" y="981075"/>
          <a:ext cx="3128529"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Ordentliche</a:t>
          </a:r>
          <a:r>
            <a:rPr lang="de-DE" sz="1000" baseline="0">
              <a:solidFill>
                <a:srgbClr val="FF0000"/>
              </a:solidFill>
              <a:latin typeface="+mn-lt"/>
            </a:rPr>
            <a:t> Ergebnisse </a:t>
          </a:r>
          <a:r>
            <a:rPr lang="de-DE" sz="1000">
              <a:solidFill>
                <a:srgbClr val="FF0000"/>
              </a:solidFill>
              <a:latin typeface="+mn-lt"/>
            </a:rPr>
            <a:t>(OE) </a:t>
          </a:r>
          <a:r>
            <a:rPr lang="de-DE" sz="1150" b="1" u="sng">
              <a:solidFill>
                <a:srgbClr val="FF0000"/>
              </a:solidFill>
              <a:effectLst>
                <a:outerShdw blurRad="50800" dist="38100" dir="2700000" algn="tl" rotWithShape="0">
                  <a:prstClr val="black">
                    <a:alpha val="40000"/>
                  </a:prstClr>
                </a:outerShdw>
              </a:effectLst>
              <a:latin typeface="+mn-lt"/>
            </a:rPr>
            <a:t>VOR</a:t>
          </a:r>
          <a:r>
            <a:rPr lang="de-DE" sz="1000">
              <a:solidFill>
                <a:srgbClr val="FF0000"/>
              </a:solidFill>
              <a:latin typeface="+mn-lt"/>
            </a:rPr>
            <a:t> interner Leistungsverrechnung eintragen.</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4</xdr:row>
      <xdr:rowOff>152400</xdr:rowOff>
    </xdr:from>
    <xdr:to>
      <xdr:col>0</xdr:col>
      <xdr:colOff>2867026</xdr:colOff>
      <xdr:row>6</xdr:row>
      <xdr:rowOff>205740</xdr:rowOff>
    </xdr:to>
    <xdr:sp macro="" textlink="">
      <xdr:nvSpPr>
        <xdr:cNvPr id="8" name="Textfeld 7"/>
        <xdr:cNvSpPr txBox="1"/>
      </xdr:nvSpPr>
      <xdr:spPr>
        <a:xfrm>
          <a:off x="66676" y="962025"/>
          <a:ext cx="2800350"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Werte ohne Vorzeichen eintragen.</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5</xdr:row>
      <xdr:rowOff>161925</xdr:rowOff>
    </xdr:from>
    <xdr:to>
      <xdr:col>4</xdr:col>
      <xdr:colOff>581025</xdr:colOff>
      <xdr:row>5</xdr:row>
      <xdr:rowOff>409575</xdr:rowOff>
    </xdr:to>
    <xdr:sp macro="" textlink="">
      <xdr:nvSpPr>
        <xdr:cNvPr id="2" name="Pfeil nach rechts 1"/>
        <xdr:cNvSpPr/>
      </xdr:nvSpPr>
      <xdr:spPr>
        <a:xfrm>
          <a:off x="3286125" y="9810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95250</xdr:colOff>
      <xdr:row>45</xdr:row>
      <xdr:rowOff>161925</xdr:rowOff>
    </xdr:from>
    <xdr:to>
      <xdr:col>4</xdr:col>
      <xdr:colOff>581025</xdr:colOff>
      <xdr:row>45</xdr:row>
      <xdr:rowOff>409575</xdr:rowOff>
    </xdr:to>
    <xdr:sp macro="" textlink="">
      <xdr:nvSpPr>
        <xdr:cNvPr id="3" name="Pfeil nach rechts 2"/>
        <xdr:cNvSpPr/>
      </xdr:nvSpPr>
      <xdr:spPr>
        <a:xfrm>
          <a:off x="3667125" y="11715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209550</xdr:colOff>
      <xdr:row>1</xdr:row>
      <xdr:rowOff>19051</xdr:rowOff>
    </xdr:from>
    <xdr:to>
      <xdr:col>10</xdr:col>
      <xdr:colOff>1181100</xdr:colOff>
      <xdr:row>3</xdr:row>
      <xdr:rowOff>137161</xdr:rowOff>
    </xdr:to>
    <xdr:sp macro="" textlink="">
      <xdr:nvSpPr>
        <xdr:cNvPr id="5" name="Textfeld 4"/>
        <xdr:cNvSpPr txBox="1"/>
      </xdr:nvSpPr>
      <xdr:spPr>
        <a:xfrm>
          <a:off x="6610350" y="201931"/>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1. </a:t>
          </a:r>
          <a:r>
            <a:rPr lang="de-DE" sz="1200" b="1" u="sng">
              <a:solidFill>
                <a:srgbClr val="FF0000"/>
              </a:solidFill>
              <a:effectLst>
                <a:outerShdw blurRad="50800" dist="38100" dir="2700000" algn="tl" rotWithShape="0">
                  <a:prstClr val="black">
                    <a:alpha val="40000"/>
                  </a:prstClr>
                </a:outerShdw>
              </a:effectLst>
              <a:latin typeface="+mn-lt"/>
            </a:rPr>
            <a:t>NACH</a:t>
          </a:r>
          <a:r>
            <a:rPr lang="de-DE" sz="1200">
              <a:solidFill>
                <a:srgbClr val="FF0000"/>
              </a:solidFill>
              <a:latin typeface="+mn-lt"/>
            </a:rPr>
            <a:t> interner Leistungsverrechnung eintragen.</a:t>
          </a:r>
        </a:p>
      </xdr:txBody>
    </xdr:sp>
    <xdr:clientData fPrintsWithSheet="0"/>
  </xdr:twoCellAnchor>
  <xdr:twoCellAnchor>
    <xdr:from>
      <xdr:col>8</xdr:col>
      <xdr:colOff>243840</xdr:colOff>
      <xdr:row>40</xdr:row>
      <xdr:rowOff>106680</xdr:rowOff>
    </xdr:from>
    <xdr:to>
      <xdr:col>10</xdr:col>
      <xdr:colOff>1215390</xdr:colOff>
      <xdr:row>43</xdr:row>
      <xdr:rowOff>64770</xdr:rowOff>
    </xdr:to>
    <xdr:sp macro="" textlink="">
      <xdr:nvSpPr>
        <xdr:cNvPr id="6" name="Textfeld 5"/>
        <xdr:cNvSpPr txBox="1"/>
      </xdr:nvSpPr>
      <xdr:spPr>
        <a:xfrm>
          <a:off x="6644640" y="6629400"/>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2. </a:t>
          </a:r>
          <a:r>
            <a:rPr lang="de-DE" sz="1200" b="1" u="sng">
              <a:solidFill>
                <a:srgbClr val="FF0000"/>
              </a:solidFill>
              <a:effectLst>
                <a:outerShdw blurRad="50800" dist="38100" dir="2700000" algn="tl" rotWithShape="0">
                  <a:prstClr val="black">
                    <a:alpha val="40000"/>
                  </a:prstClr>
                </a:outerShdw>
              </a:effectLst>
              <a:latin typeface="+mn-lt"/>
            </a:rPr>
            <a:t>VOR</a:t>
          </a:r>
          <a:r>
            <a:rPr lang="de-DE" sz="1200">
              <a:solidFill>
                <a:srgbClr val="FF0000"/>
              </a:solidFill>
              <a:latin typeface="+mn-lt"/>
            </a:rPr>
            <a:t> interner Leistungsverrechnung eintragen.</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umppK\AppData\Local\Microsoft\Windows\Temporary%20Internet%20Files\Content.Outlook\7EXVAMXO\Verwendungsnachweisverfahren\100218%20Formular%20Bund%20produkt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 Bundesprogramm"/>
      <sheetName val="EXCEL-Tabelle per Mail roh"/>
      <sheetName val="EXCEL-Tabelle per Mail"/>
      <sheetName val="Werteliste IDENT_LAND"/>
      <sheetName val="Werteliste Art der Maßnahme"/>
      <sheetName val="Werteliste Gemeindeschlüssel"/>
      <sheetName val="Werteliste Schulform"/>
    </sheetNames>
    <sheetDataSet>
      <sheetData sheetId="0"/>
      <sheetData sheetId="1"/>
      <sheetData sheetId="2"/>
      <sheetData sheetId="3">
        <row r="1">
          <cell r="A1" t="str">
            <v>bitte auswählen</v>
          </cell>
        </row>
        <row r="2">
          <cell r="A2" t="str">
            <v>06-01-00000000015x</v>
          </cell>
        </row>
        <row r="3">
          <cell r="A3" t="str">
            <v>06-01-000070500915</v>
          </cell>
        </row>
        <row r="4">
          <cell r="A4" t="str">
            <v>06-01-000070591042</v>
          </cell>
        </row>
        <row r="5">
          <cell r="A5" t="str">
            <v>06-01-000070591043</v>
          </cell>
        </row>
        <row r="6">
          <cell r="A6" t="str">
            <v>06-01-000070591044</v>
          </cell>
        </row>
        <row r="7">
          <cell r="A7" t="str">
            <v>06-01-000070591045</v>
          </cell>
        </row>
        <row r="8">
          <cell r="A8" t="str">
            <v>06-01-000070591046</v>
          </cell>
        </row>
        <row r="9">
          <cell r="A9" t="str">
            <v>06-01-000070591047</v>
          </cell>
        </row>
        <row r="10">
          <cell r="A10" t="str">
            <v>06-01-000070591048</v>
          </cell>
        </row>
        <row r="11">
          <cell r="A11" t="str">
            <v>06-01-000070591323</v>
          </cell>
        </row>
        <row r="12">
          <cell r="A12" t="str">
            <v>06-01-000070591330</v>
          </cell>
        </row>
        <row r="13">
          <cell r="A13" t="str">
            <v>06-01-000070591331</v>
          </cell>
        </row>
        <row r="14">
          <cell r="A14" t="str">
            <v>06-01-000070591332</v>
          </cell>
        </row>
        <row r="15">
          <cell r="A15" t="str">
            <v>06-01-000070591333</v>
          </cell>
        </row>
        <row r="16">
          <cell r="A16" t="str">
            <v>06-01-000070591335</v>
          </cell>
        </row>
        <row r="17">
          <cell r="A17" t="str">
            <v>06-01-000070591336</v>
          </cell>
        </row>
        <row r="18">
          <cell r="A18" t="str">
            <v>06-01-000070591338</v>
          </cell>
        </row>
        <row r="19">
          <cell r="A19" t="str">
            <v>06-01-000070591418</v>
          </cell>
        </row>
        <row r="20">
          <cell r="A20" t="str">
            <v>06-01-000070591423</v>
          </cell>
        </row>
        <row r="21">
          <cell r="A21" t="str">
            <v>06-01-000070591424</v>
          </cell>
        </row>
        <row r="22">
          <cell r="A22" t="str">
            <v>06-01-000070591427</v>
          </cell>
        </row>
        <row r="23">
          <cell r="A23" t="str">
            <v>06-01-000070591432</v>
          </cell>
        </row>
        <row r="24">
          <cell r="A24" t="str">
            <v>06-01-000070591441</v>
          </cell>
        </row>
        <row r="25">
          <cell r="A25" t="str">
            <v>06-01-000070591450</v>
          </cell>
        </row>
        <row r="26">
          <cell r="A26" t="str">
            <v>06-01-000070591456</v>
          </cell>
        </row>
        <row r="27">
          <cell r="A27" t="str">
            <v>06-01-000070591459</v>
          </cell>
        </row>
        <row r="28">
          <cell r="A28" t="str">
            <v>06-01-000070591463</v>
          </cell>
        </row>
        <row r="29">
          <cell r="A29" t="str">
            <v>06-01-000070591471</v>
          </cell>
        </row>
        <row r="30">
          <cell r="A30" t="str">
            <v>06-01-000070591483</v>
          </cell>
        </row>
        <row r="31">
          <cell r="A31" t="str">
            <v>06-01-000070591523</v>
          </cell>
        </row>
        <row r="32">
          <cell r="A32" t="str">
            <v>06-01-000070591528</v>
          </cell>
        </row>
        <row r="33">
          <cell r="A33" t="str">
            <v>06-01-000070591537</v>
          </cell>
        </row>
        <row r="34">
          <cell r="A34" t="str">
            <v>06-01-000070591541</v>
          </cell>
        </row>
        <row r="35">
          <cell r="A35" t="str">
            <v>06-01-000070591550</v>
          </cell>
        </row>
        <row r="36">
          <cell r="A36" t="str">
            <v>06-01-000070591553</v>
          </cell>
        </row>
        <row r="37">
          <cell r="A37" t="str">
            <v>06-01-000070591555</v>
          </cell>
        </row>
        <row r="38">
          <cell r="A38" t="str">
            <v>06-01-000070591558</v>
          </cell>
        </row>
        <row r="39">
          <cell r="A39" t="str">
            <v>06-01-000070591560</v>
          </cell>
        </row>
        <row r="40">
          <cell r="A40" t="str">
            <v>06-01-000070591561</v>
          </cell>
        </row>
        <row r="41">
          <cell r="A41" t="str">
            <v>06-01-000070591563</v>
          </cell>
        </row>
        <row r="42">
          <cell r="A42" t="str">
            <v>06-01-000070591568</v>
          </cell>
        </row>
        <row r="43">
          <cell r="A43" t="str">
            <v>06-01-000070591570</v>
          </cell>
        </row>
        <row r="44">
          <cell r="A44" t="str">
            <v>06-01-000070591571</v>
          </cell>
        </row>
        <row r="45">
          <cell r="A45" t="str">
            <v>06-01-000070591572</v>
          </cell>
        </row>
        <row r="46">
          <cell r="A46" t="str">
            <v>06-01-000070591585</v>
          </cell>
        </row>
        <row r="47">
          <cell r="A47" t="str">
            <v>06-01-000070591586</v>
          </cell>
        </row>
        <row r="48">
          <cell r="A48" t="str">
            <v>06-01-000070591587</v>
          </cell>
        </row>
        <row r="49">
          <cell r="A49" t="str">
            <v>06-01-000070591588</v>
          </cell>
        </row>
        <row r="50">
          <cell r="A50" t="str">
            <v>06-01-000070591599</v>
          </cell>
        </row>
        <row r="51">
          <cell r="A51" t="str">
            <v>06-01-000070591602</v>
          </cell>
        </row>
        <row r="52">
          <cell r="A52" t="str">
            <v>06-01-000070591603</v>
          </cell>
        </row>
        <row r="53">
          <cell r="A53" t="str">
            <v>06-01-000070591604</v>
          </cell>
        </row>
        <row r="54">
          <cell r="A54" t="str">
            <v>06-01-000070591605</v>
          </cell>
        </row>
        <row r="55">
          <cell r="A55" t="str">
            <v>06-01-000070591606</v>
          </cell>
        </row>
        <row r="56">
          <cell r="A56" t="str">
            <v>06-01-000070591607</v>
          </cell>
        </row>
        <row r="57">
          <cell r="A57" t="str">
            <v>06-01-000070591608</v>
          </cell>
        </row>
        <row r="58">
          <cell r="A58" t="str">
            <v>06-01-000070591609</v>
          </cell>
        </row>
        <row r="59">
          <cell r="A59" t="str">
            <v>06-01-000070591610</v>
          </cell>
        </row>
        <row r="60">
          <cell r="A60" t="str">
            <v>06-01-000070591611</v>
          </cell>
        </row>
        <row r="61">
          <cell r="A61" t="str">
            <v>06-01-000070591613</v>
          </cell>
        </row>
        <row r="62">
          <cell r="A62" t="str">
            <v>06-01-000070591614</v>
          </cell>
        </row>
        <row r="63">
          <cell r="A63" t="str">
            <v>06-01-000070591616</v>
          </cell>
        </row>
        <row r="64">
          <cell r="A64" t="str">
            <v>06-01-000070591617</v>
          </cell>
        </row>
        <row r="65">
          <cell r="A65" t="str">
            <v>06-01-000070591619</v>
          </cell>
        </row>
        <row r="66">
          <cell r="A66" t="str">
            <v>06-01-000070591620</v>
          </cell>
        </row>
        <row r="67">
          <cell r="A67" t="str">
            <v>06-01-000070591621</v>
          </cell>
        </row>
        <row r="68">
          <cell r="A68" t="str">
            <v>06-01-000070591623</v>
          </cell>
        </row>
        <row r="69">
          <cell r="A69" t="str">
            <v>06-01-000070591625</v>
          </cell>
        </row>
        <row r="70">
          <cell r="A70" t="str">
            <v>06-01-000070591627</v>
          </cell>
        </row>
        <row r="71">
          <cell r="A71" t="str">
            <v>06-01-000070591628</v>
          </cell>
        </row>
        <row r="72">
          <cell r="A72" t="str">
            <v>06-01-000070591629</v>
          </cell>
        </row>
        <row r="73">
          <cell r="A73" t="str">
            <v>06-01-000070591630</v>
          </cell>
        </row>
        <row r="74">
          <cell r="A74" t="str">
            <v>06-01-000070591631</v>
          </cell>
        </row>
        <row r="75">
          <cell r="A75" t="str">
            <v>06-01-000070591633</v>
          </cell>
        </row>
        <row r="76">
          <cell r="A76" t="str">
            <v>06-01-000070591634</v>
          </cell>
        </row>
        <row r="77">
          <cell r="A77" t="str">
            <v>06-01-000070591635</v>
          </cell>
        </row>
        <row r="78">
          <cell r="A78" t="str">
            <v>06-01-000070591636</v>
          </cell>
        </row>
        <row r="79">
          <cell r="A79" t="str">
            <v>06-01-000070591637</v>
          </cell>
        </row>
        <row r="80">
          <cell r="A80" t="str">
            <v>06-01-000070591638</v>
          </cell>
        </row>
        <row r="81">
          <cell r="A81" t="str">
            <v>06-01-000070591640</v>
          </cell>
        </row>
        <row r="82">
          <cell r="A82" t="str">
            <v>06-01-000070591642</v>
          </cell>
        </row>
        <row r="83">
          <cell r="A83" t="str">
            <v>06-01-000070591644</v>
          </cell>
        </row>
        <row r="84">
          <cell r="A84" t="str">
            <v>06-01-000070591645</v>
          </cell>
        </row>
        <row r="85">
          <cell r="A85" t="str">
            <v>06-01-000070591646</v>
          </cell>
        </row>
        <row r="86">
          <cell r="A86" t="str">
            <v>06-01-000070591648</v>
          </cell>
        </row>
        <row r="87">
          <cell r="A87" t="str">
            <v>06-01-000070591649</v>
          </cell>
        </row>
        <row r="88">
          <cell r="A88" t="str">
            <v>06-01-000070591651</v>
          </cell>
        </row>
        <row r="89">
          <cell r="A89" t="str">
            <v>06-01-000070591652</v>
          </cell>
        </row>
        <row r="90">
          <cell r="A90" t="str">
            <v>06-01-000070591653</v>
          </cell>
        </row>
        <row r="91">
          <cell r="A91" t="str">
            <v>06-01-000070591655</v>
          </cell>
        </row>
        <row r="92">
          <cell r="A92" t="str">
            <v>06-01-000070591656</v>
          </cell>
        </row>
        <row r="93">
          <cell r="A93" t="str">
            <v>06-01-000070591663</v>
          </cell>
        </row>
        <row r="94">
          <cell r="A94" t="str">
            <v>06-01-000070591665</v>
          </cell>
        </row>
        <row r="95">
          <cell r="A95" t="str">
            <v>06-01-000070591667</v>
          </cell>
        </row>
        <row r="96">
          <cell r="A96" t="str">
            <v>06-01-000070591668</v>
          </cell>
        </row>
        <row r="97">
          <cell r="A97" t="str">
            <v>06-01-000070591672</v>
          </cell>
        </row>
        <row r="98">
          <cell r="A98" t="str">
            <v>06-01-000070591675</v>
          </cell>
        </row>
        <row r="99">
          <cell r="A99" t="str">
            <v>06-01-000070591676</v>
          </cell>
        </row>
        <row r="100">
          <cell r="A100" t="str">
            <v>06-01-000070591679</v>
          </cell>
        </row>
        <row r="101">
          <cell r="A101" t="str">
            <v>06-01-000070591681</v>
          </cell>
        </row>
        <row r="102">
          <cell r="A102" t="str">
            <v>06-01-000070591684</v>
          </cell>
        </row>
        <row r="103">
          <cell r="A103" t="str">
            <v>06-01-000070591691</v>
          </cell>
        </row>
        <row r="104">
          <cell r="A104" t="str">
            <v>06-01-000070591710</v>
          </cell>
        </row>
        <row r="105">
          <cell r="A105" t="str">
            <v>06-01-000070591711</v>
          </cell>
        </row>
        <row r="106">
          <cell r="A106" t="str">
            <v>06-01-000070591712</v>
          </cell>
        </row>
        <row r="107">
          <cell r="A107" t="str">
            <v>06-01-000070591721</v>
          </cell>
        </row>
        <row r="108">
          <cell r="A108" t="str">
            <v>06-01-000070591722</v>
          </cell>
        </row>
        <row r="109">
          <cell r="A109" t="str">
            <v>06-01-000070591723</v>
          </cell>
        </row>
        <row r="110">
          <cell r="A110" t="str">
            <v>06-01-000070591724</v>
          </cell>
        </row>
        <row r="111">
          <cell r="A111" t="str">
            <v>06-01-000070591725</v>
          </cell>
        </row>
        <row r="112">
          <cell r="A112" t="str">
            <v>06-01-000070591731</v>
          </cell>
        </row>
        <row r="113">
          <cell r="A113" t="str">
            <v>06-01-000070591732</v>
          </cell>
        </row>
        <row r="114">
          <cell r="A114" t="str">
            <v>06-01-000070591733</v>
          </cell>
        </row>
        <row r="115">
          <cell r="A115" t="str">
            <v>06-01-000070591734</v>
          </cell>
        </row>
        <row r="116">
          <cell r="A116" t="str">
            <v>06-01-000070591735</v>
          </cell>
        </row>
        <row r="117">
          <cell r="A117" t="str">
            <v>06-01-000070591745</v>
          </cell>
        </row>
        <row r="118">
          <cell r="A118" t="str">
            <v>06-01-000070591752</v>
          </cell>
        </row>
        <row r="119">
          <cell r="A119" t="str">
            <v>06-01-000070591753</v>
          </cell>
        </row>
        <row r="120">
          <cell r="A120" t="str">
            <v>06-01-000070591755</v>
          </cell>
        </row>
        <row r="121">
          <cell r="A121" t="str">
            <v>06-01-000070591757</v>
          </cell>
        </row>
        <row r="122">
          <cell r="A122" t="str">
            <v>06-01-000070591758</v>
          </cell>
        </row>
        <row r="123">
          <cell r="A123" t="str">
            <v>06-01-000070591759</v>
          </cell>
        </row>
        <row r="124">
          <cell r="A124" t="str">
            <v>06-01-000070591761</v>
          </cell>
        </row>
        <row r="125">
          <cell r="A125" t="str">
            <v>06-01-000070591768</v>
          </cell>
        </row>
        <row r="126">
          <cell r="A126" t="str">
            <v>06-01-000070591769</v>
          </cell>
        </row>
        <row r="127">
          <cell r="A127" t="str">
            <v>06-01-000070591770</v>
          </cell>
        </row>
        <row r="128">
          <cell r="A128" t="str">
            <v>06-01-000070591771</v>
          </cell>
        </row>
        <row r="129">
          <cell r="A129" t="str">
            <v>06-01-000070591780</v>
          </cell>
        </row>
        <row r="130">
          <cell r="A130" t="str">
            <v>06-01-000070591782</v>
          </cell>
        </row>
        <row r="131">
          <cell r="A131" t="str">
            <v>06-01-000070591783</v>
          </cell>
        </row>
        <row r="132">
          <cell r="A132" t="str">
            <v>06-01-000070591784</v>
          </cell>
        </row>
        <row r="133">
          <cell r="A133" t="str">
            <v>06-01-000070591785</v>
          </cell>
        </row>
        <row r="134">
          <cell r="A134" t="str">
            <v>06-01-000070591786</v>
          </cell>
        </row>
        <row r="135">
          <cell r="A135" t="str">
            <v>06-01-000070591788</v>
          </cell>
        </row>
        <row r="136">
          <cell r="A136" t="str">
            <v>06-01-000070591789</v>
          </cell>
        </row>
        <row r="137">
          <cell r="A137" t="str">
            <v>06-01-000070591790</v>
          </cell>
        </row>
        <row r="138">
          <cell r="A138" t="str">
            <v>06-01-000070591792</v>
          </cell>
        </row>
        <row r="139">
          <cell r="A139" t="str">
            <v>06-01-000070591797</v>
          </cell>
        </row>
        <row r="140">
          <cell r="A140" t="str">
            <v>06-01-000070591798</v>
          </cell>
        </row>
        <row r="141">
          <cell r="A141" t="str">
            <v>06-01-000070591810</v>
          </cell>
        </row>
        <row r="142">
          <cell r="A142" t="str">
            <v>06-01-000070591812</v>
          </cell>
        </row>
        <row r="143">
          <cell r="A143" t="str">
            <v>06-01-000070591815</v>
          </cell>
        </row>
        <row r="144">
          <cell r="A144" t="str">
            <v>06-01-000070591816</v>
          </cell>
        </row>
        <row r="145">
          <cell r="A145" t="str">
            <v>06-01-000070591818</v>
          </cell>
        </row>
        <row r="146">
          <cell r="A146" t="str">
            <v>06-01-000070591819</v>
          </cell>
        </row>
        <row r="147">
          <cell r="A147" t="str">
            <v>06-01-000070591820</v>
          </cell>
        </row>
        <row r="148">
          <cell r="A148" t="str">
            <v>06-01-000070591821</v>
          </cell>
        </row>
        <row r="149">
          <cell r="A149" t="str">
            <v>06-01-000070591822</v>
          </cell>
        </row>
        <row r="150">
          <cell r="A150" t="str">
            <v>06-01-000070591825</v>
          </cell>
        </row>
        <row r="151">
          <cell r="A151" t="str">
            <v>06-01-000070591840</v>
          </cell>
        </row>
        <row r="152">
          <cell r="A152" t="str">
            <v>06-01-000070591841</v>
          </cell>
        </row>
        <row r="153">
          <cell r="A153" t="str">
            <v>06-01-000070591845</v>
          </cell>
        </row>
        <row r="154">
          <cell r="A154" t="str">
            <v>06-01-000070591848</v>
          </cell>
        </row>
        <row r="155">
          <cell r="A155" t="str">
            <v>06-01-000070591849</v>
          </cell>
        </row>
        <row r="156">
          <cell r="A156" t="str">
            <v>06-01-000070591852</v>
          </cell>
        </row>
        <row r="157">
          <cell r="A157" t="str">
            <v>06-01-000070591855</v>
          </cell>
        </row>
        <row r="158">
          <cell r="A158" t="str">
            <v>06-01-000070591864</v>
          </cell>
        </row>
        <row r="159">
          <cell r="A159" t="str">
            <v>06-01-000070591865</v>
          </cell>
        </row>
        <row r="160">
          <cell r="A160" t="str">
            <v>06-01-000070591867</v>
          </cell>
        </row>
        <row r="161">
          <cell r="A161" t="str">
            <v>06-01-000070591874</v>
          </cell>
        </row>
        <row r="162">
          <cell r="A162" t="str">
            <v>06-01-000070591879</v>
          </cell>
        </row>
        <row r="163">
          <cell r="A163" t="str">
            <v>06-01-000070591880</v>
          </cell>
        </row>
        <row r="164">
          <cell r="A164" t="str">
            <v>06-01-000070591882</v>
          </cell>
        </row>
        <row r="165">
          <cell r="A165" t="str">
            <v>06-01-000070591884</v>
          </cell>
        </row>
        <row r="166">
          <cell r="A166" t="str">
            <v>06-01-000070591890</v>
          </cell>
        </row>
        <row r="167">
          <cell r="A167" t="str">
            <v>06-01-000070591894</v>
          </cell>
        </row>
        <row r="168">
          <cell r="A168" t="str">
            <v>06-01-000070591899</v>
          </cell>
        </row>
        <row r="169">
          <cell r="A169" t="str">
            <v>06-01-000070591917</v>
          </cell>
        </row>
        <row r="170">
          <cell r="A170" t="str">
            <v>06-01-000070591921</v>
          </cell>
        </row>
        <row r="171">
          <cell r="A171" t="str">
            <v>06-01-000070591923</v>
          </cell>
        </row>
        <row r="172">
          <cell r="A172" t="str">
            <v>06-01-000070591925</v>
          </cell>
        </row>
        <row r="173">
          <cell r="A173" t="str">
            <v>06-01-000070591926</v>
          </cell>
        </row>
        <row r="174">
          <cell r="A174" t="str">
            <v>06-01-000070591929</v>
          </cell>
        </row>
        <row r="175">
          <cell r="A175" t="str">
            <v>06-01-000070591931</v>
          </cell>
        </row>
        <row r="176">
          <cell r="A176" t="str">
            <v>06-01-000070591934</v>
          </cell>
        </row>
        <row r="177">
          <cell r="A177" t="str">
            <v>06-01-000070591936</v>
          </cell>
        </row>
        <row r="178">
          <cell r="A178" t="str">
            <v>06-01-000070591937</v>
          </cell>
        </row>
        <row r="179">
          <cell r="A179" t="str">
            <v>06-01-000070591939</v>
          </cell>
        </row>
        <row r="180">
          <cell r="A180" t="str">
            <v>06-01-000070591940</v>
          </cell>
        </row>
        <row r="181">
          <cell r="A181" t="str">
            <v>06-01-000070591941</v>
          </cell>
        </row>
        <row r="182">
          <cell r="A182" t="str">
            <v>06-01-000070591942</v>
          </cell>
        </row>
        <row r="183">
          <cell r="A183" t="str">
            <v>06-01-000070591944</v>
          </cell>
        </row>
        <row r="184">
          <cell r="A184" t="str">
            <v>06-01-000070591945</v>
          </cell>
        </row>
        <row r="185">
          <cell r="A185" t="str">
            <v>06-01-000070591946</v>
          </cell>
        </row>
        <row r="186">
          <cell r="A186" t="str">
            <v>06-01-000070591948</v>
          </cell>
        </row>
        <row r="187">
          <cell r="A187" t="str">
            <v>06-01-000070591950</v>
          </cell>
        </row>
        <row r="188">
          <cell r="A188" t="str">
            <v>06-01-000070591953</v>
          </cell>
        </row>
        <row r="189">
          <cell r="A189" t="str">
            <v>06-01-000070591955</v>
          </cell>
        </row>
        <row r="190">
          <cell r="A190" t="str">
            <v>06-01-000070591957</v>
          </cell>
        </row>
        <row r="191">
          <cell r="A191" t="str">
            <v>06-01-000070591958</v>
          </cell>
        </row>
        <row r="192">
          <cell r="A192" t="str">
            <v>06-01-000070591959</v>
          </cell>
        </row>
        <row r="193">
          <cell r="A193" t="str">
            <v>06-01-000070591960</v>
          </cell>
        </row>
        <row r="194">
          <cell r="A194" t="str">
            <v>06-01-000070591961</v>
          </cell>
        </row>
        <row r="195">
          <cell r="A195" t="str">
            <v>06-01-000070591962</v>
          </cell>
        </row>
        <row r="196">
          <cell r="A196" t="str">
            <v>06-01-000070591963</v>
          </cell>
        </row>
        <row r="197">
          <cell r="A197" t="str">
            <v>06-01-000070591964</v>
          </cell>
        </row>
        <row r="198">
          <cell r="A198" t="str">
            <v>06-01-000070591965</v>
          </cell>
        </row>
        <row r="199">
          <cell r="A199" t="str">
            <v>06-01-000070591966</v>
          </cell>
        </row>
        <row r="200">
          <cell r="A200" t="str">
            <v>06-01-000070591967</v>
          </cell>
        </row>
        <row r="201">
          <cell r="A201" t="str">
            <v>06-01-000070591968</v>
          </cell>
        </row>
        <row r="202">
          <cell r="A202" t="str">
            <v>06-01-000070591969</v>
          </cell>
        </row>
        <row r="203">
          <cell r="A203" t="str">
            <v>06-01-000070591970</v>
          </cell>
        </row>
        <row r="204">
          <cell r="A204" t="str">
            <v>06-01-000070591971</v>
          </cell>
        </row>
        <row r="205">
          <cell r="A205" t="str">
            <v>06-01-000070591972</v>
          </cell>
        </row>
        <row r="206">
          <cell r="A206" t="str">
            <v>06-01-000070591973</v>
          </cell>
        </row>
        <row r="207">
          <cell r="A207" t="str">
            <v>06-01-000070591974</v>
          </cell>
        </row>
        <row r="208">
          <cell r="A208" t="str">
            <v>06-01-000070591975</v>
          </cell>
        </row>
        <row r="209">
          <cell r="A209" t="str">
            <v>06-01-000070591976</v>
          </cell>
        </row>
        <row r="210">
          <cell r="A210" t="str">
            <v>06-01-000070591979</v>
          </cell>
        </row>
        <row r="211">
          <cell r="A211" t="str">
            <v>06-01-000070592000</v>
          </cell>
        </row>
        <row r="212">
          <cell r="A212" t="str">
            <v>06-01-000070592001</v>
          </cell>
        </row>
        <row r="213">
          <cell r="A213" t="str">
            <v>06-01-000070592003</v>
          </cell>
        </row>
        <row r="214">
          <cell r="A214" t="str">
            <v>06-01-000070592017</v>
          </cell>
        </row>
        <row r="215">
          <cell r="A215" t="str">
            <v>06-01-000070592018</v>
          </cell>
        </row>
        <row r="216">
          <cell r="A216" t="str">
            <v>06-01-000070592019</v>
          </cell>
        </row>
        <row r="217">
          <cell r="A217" t="str">
            <v>06-01-000070592020</v>
          </cell>
        </row>
        <row r="218">
          <cell r="A218" t="str">
            <v>06-01-000070592021</v>
          </cell>
        </row>
        <row r="219">
          <cell r="A219" t="str">
            <v>06-01-000070592023</v>
          </cell>
        </row>
        <row r="220">
          <cell r="A220" t="str">
            <v>06-01-000070592032</v>
          </cell>
        </row>
        <row r="221">
          <cell r="A221" t="str">
            <v>06-01-000070592036</v>
          </cell>
        </row>
        <row r="222">
          <cell r="A222" t="str">
            <v>06-01-000070592041</v>
          </cell>
        </row>
        <row r="223">
          <cell r="A223" t="str">
            <v>06-01-000070592045</v>
          </cell>
        </row>
        <row r="224">
          <cell r="A224" t="str">
            <v>06-01-000070592047</v>
          </cell>
        </row>
        <row r="225">
          <cell r="A225" t="str">
            <v>06-01-000070592050</v>
          </cell>
        </row>
        <row r="226">
          <cell r="A226" t="str">
            <v>06-01-000070592055</v>
          </cell>
        </row>
        <row r="227">
          <cell r="A227" t="str">
            <v>06-01-000070592057</v>
          </cell>
        </row>
        <row r="228">
          <cell r="A228" t="str">
            <v>06-01-000070592060</v>
          </cell>
        </row>
        <row r="229">
          <cell r="A229" t="str">
            <v>06-01-000070592064</v>
          </cell>
        </row>
        <row r="230">
          <cell r="A230" t="str">
            <v>06-01-000070592065</v>
          </cell>
        </row>
        <row r="231">
          <cell r="A231" t="str">
            <v>06-01-000070592067</v>
          </cell>
        </row>
        <row r="232">
          <cell r="A232" t="str">
            <v>06-01-000070592069</v>
          </cell>
        </row>
        <row r="233">
          <cell r="A233" t="str">
            <v>06-01-000070592072</v>
          </cell>
        </row>
        <row r="234">
          <cell r="A234" t="str">
            <v>06-01-000070592073</v>
          </cell>
        </row>
        <row r="235">
          <cell r="A235" t="str">
            <v>06-01-000070592074</v>
          </cell>
        </row>
        <row r="236">
          <cell r="A236" t="str">
            <v>06-01-000070592079</v>
          </cell>
        </row>
        <row r="237">
          <cell r="A237" t="str">
            <v>06-01-000070592082</v>
          </cell>
        </row>
        <row r="238">
          <cell r="A238" t="str">
            <v>06-01-000070592088</v>
          </cell>
        </row>
        <row r="239">
          <cell r="A239" t="str">
            <v>06-01-000070592091</v>
          </cell>
        </row>
        <row r="240">
          <cell r="A240" t="str">
            <v>06-01-000070592094</v>
          </cell>
        </row>
        <row r="241">
          <cell r="A241" t="str">
            <v>06-01-000070592095</v>
          </cell>
        </row>
        <row r="242">
          <cell r="A242" t="str">
            <v>06-01-000070592098</v>
          </cell>
        </row>
        <row r="243">
          <cell r="A243" t="str">
            <v>06-01-000070592099</v>
          </cell>
        </row>
        <row r="244">
          <cell r="A244" t="str">
            <v>06-01-000070592100</v>
          </cell>
        </row>
        <row r="245">
          <cell r="A245" t="str">
            <v>06-01-000070592101</v>
          </cell>
        </row>
        <row r="246">
          <cell r="A246" t="str">
            <v>06-01-000070592104</v>
          </cell>
        </row>
        <row r="247">
          <cell r="A247" t="str">
            <v>06-01-000070592105</v>
          </cell>
        </row>
        <row r="248">
          <cell r="A248" t="str">
            <v>06-01-000070592107</v>
          </cell>
        </row>
        <row r="249">
          <cell r="A249" t="str">
            <v>06-01-000070592108</v>
          </cell>
        </row>
        <row r="250">
          <cell r="A250" t="str">
            <v>06-01-000070592112</v>
          </cell>
        </row>
        <row r="251">
          <cell r="A251" t="str">
            <v>06-01-000070592113</v>
          </cell>
        </row>
        <row r="252">
          <cell r="A252" t="str">
            <v>06-01-000070592117</v>
          </cell>
        </row>
        <row r="253">
          <cell r="A253" t="str">
            <v>06-01-000070592122</v>
          </cell>
        </row>
        <row r="254">
          <cell r="A254" t="str">
            <v>06-01-000070592123</v>
          </cell>
        </row>
        <row r="255">
          <cell r="A255" t="str">
            <v>06-01-000070592142</v>
          </cell>
        </row>
        <row r="256">
          <cell r="A256" t="str">
            <v>06-01-000070592143</v>
          </cell>
        </row>
        <row r="257">
          <cell r="A257" t="str">
            <v>06-01-000070592144</v>
          </cell>
        </row>
        <row r="258">
          <cell r="A258" t="str">
            <v>06-01-000070592145</v>
          </cell>
        </row>
        <row r="259">
          <cell r="A259" t="str">
            <v>06-01-000070592146</v>
          </cell>
        </row>
        <row r="260">
          <cell r="A260" t="str">
            <v>06-01-000070592147</v>
          </cell>
        </row>
        <row r="261">
          <cell r="A261" t="str">
            <v>06-01-000070592148</v>
          </cell>
        </row>
        <row r="262">
          <cell r="A262" t="str">
            <v>06-01-000070592149</v>
          </cell>
        </row>
        <row r="263">
          <cell r="A263" t="str">
            <v>06-01-000070592154</v>
          </cell>
        </row>
        <row r="264">
          <cell r="A264" t="str">
            <v>06-01-000070592155</v>
          </cell>
        </row>
        <row r="265">
          <cell r="A265" t="str">
            <v>06-01-000070592158</v>
          </cell>
        </row>
        <row r="266">
          <cell r="A266" t="str">
            <v>06-01-000070592160</v>
          </cell>
        </row>
        <row r="267">
          <cell r="A267" t="str">
            <v>06-01-000070592161</v>
          </cell>
        </row>
        <row r="268">
          <cell r="A268" t="str">
            <v>06-01-000070592163</v>
          </cell>
        </row>
        <row r="269">
          <cell r="A269" t="str">
            <v>06-01-000070592164</v>
          </cell>
        </row>
        <row r="270">
          <cell r="A270" t="str">
            <v>06-01-000070592172</v>
          </cell>
        </row>
        <row r="271">
          <cell r="A271" t="str">
            <v>06-01-000070592174</v>
          </cell>
        </row>
        <row r="272">
          <cell r="A272" t="str">
            <v>06-01-000070592185</v>
          </cell>
        </row>
        <row r="273">
          <cell r="A273" t="str">
            <v>06-01-000070592191</v>
          </cell>
        </row>
        <row r="274">
          <cell r="A274" t="str">
            <v>06-01-000070592192</v>
          </cell>
        </row>
        <row r="275">
          <cell r="A275" t="str">
            <v>06-01-000070592195</v>
          </cell>
        </row>
        <row r="276">
          <cell r="A276" t="str">
            <v>06-01-000070592200</v>
          </cell>
        </row>
        <row r="277">
          <cell r="A277" t="str">
            <v>06-01-000070592202</v>
          </cell>
        </row>
        <row r="278">
          <cell r="A278" t="str">
            <v>06-01-000070592205</v>
          </cell>
        </row>
        <row r="279">
          <cell r="A279" t="str">
            <v>06-01-000070592208</v>
          </cell>
        </row>
        <row r="280">
          <cell r="A280" t="str">
            <v>06-01-000070592220</v>
          </cell>
        </row>
        <row r="281">
          <cell r="A281" t="str">
            <v>06-01-000070592221</v>
          </cell>
        </row>
        <row r="282">
          <cell r="A282" t="str">
            <v>06-01-000070592222</v>
          </cell>
        </row>
        <row r="283">
          <cell r="A283" t="str">
            <v>06-01-000070592223</v>
          </cell>
        </row>
        <row r="284">
          <cell r="A284" t="str">
            <v>06-01-000070592224</v>
          </cell>
        </row>
        <row r="285">
          <cell r="A285" t="str">
            <v>06-01-000070592225</v>
          </cell>
        </row>
        <row r="286">
          <cell r="A286" t="str">
            <v>06-01-000070592226</v>
          </cell>
        </row>
        <row r="287">
          <cell r="A287" t="str">
            <v>06-01-000070592227</v>
          </cell>
        </row>
        <row r="288">
          <cell r="A288" t="str">
            <v>06-01-000070592228</v>
          </cell>
        </row>
        <row r="289">
          <cell r="A289" t="str">
            <v>06-01-000070592229</v>
          </cell>
        </row>
        <row r="290">
          <cell r="A290" t="str">
            <v>06-01-000070592231</v>
          </cell>
        </row>
        <row r="291">
          <cell r="A291" t="str">
            <v>06-01-000070592239</v>
          </cell>
        </row>
        <row r="292">
          <cell r="A292" t="str">
            <v>06-01-000070592241</v>
          </cell>
        </row>
        <row r="293">
          <cell r="A293" t="str">
            <v>06-01-000070592242</v>
          </cell>
        </row>
        <row r="294">
          <cell r="A294" t="str">
            <v>06-01-000070592244</v>
          </cell>
        </row>
        <row r="295">
          <cell r="A295" t="str">
            <v>06-01-000070592247</v>
          </cell>
        </row>
        <row r="296">
          <cell r="A296" t="str">
            <v>06-01-000070592249</v>
          </cell>
        </row>
        <row r="297">
          <cell r="A297" t="str">
            <v>06-01-000070592257</v>
          </cell>
        </row>
        <row r="298">
          <cell r="A298" t="str">
            <v>06-01-000070592273</v>
          </cell>
        </row>
        <row r="299">
          <cell r="A299" t="str">
            <v>06-01-000070592274</v>
          </cell>
        </row>
        <row r="300">
          <cell r="A300" t="str">
            <v>06-01-000070592278</v>
          </cell>
        </row>
        <row r="301">
          <cell r="A301" t="str">
            <v>06-01-000070592279</v>
          </cell>
        </row>
        <row r="302">
          <cell r="A302" t="str">
            <v>06-01-000070592280</v>
          </cell>
        </row>
        <row r="303">
          <cell r="A303" t="str">
            <v>06-01-000070592286</v>
          </cell>
        </row>
        <row r="304">
          <cell r="A304" t="str">
            <v>06-01-000070592292</v>
          </cell>
        </row>
        <row r="305">
          <cell r="A305" t="str">
            <v>06-01-000070592294</v>
          </cell>
        </row>
        <row r="306">
          <cell r="A306" t="str">
            <v>06-01-000070592298</v>
          </cell>
        </row>
        <row r="307">
          <cell r="A307" t="str">
            <v>06-01-000070592299</v>
          </cell>
        </row>
        <row r="308">
          <cell r="A308" t="str">
            <v>06-01-000070592300</v>
          </cell>
        </row>
        <row r="309">
          <cell r="A309" t="str">
            <v>06-01-000070592301</v>
          </cell>
        </row>
        <row r="310">
          <cell r="A310" t="str">
            <v>06-01-000070592302</v>
          </cell>
        </row>
        <row r="311">
          <cell r="A311" t="str">
            <v>06-01-000070592303</v>
          </cell>
        </row>
        <row r="312">
          <cell r="A312" t="str">
            <v>06-01-000070592304</v>
          </cell>
        </row>
        <row r="313">
          <cell r="A313" t="str">
            <v>06-01-000070592310</v>
          </cell>
        </row>
        <row r="314">
          <cell r="A314" t="str">
            <v>06-01-000070592311</v>
          </cell>
        </row>
        <row r="315">
          <cell r="A315" t="str">
            <v>06-01-000070592321</v>
          </cell>
        </row>
        <row r="316">
          <cell r="A316" t="str">
            <v>06-01-000070592323</v>
          </cell>
        </row>
        <row r="317">
          <cell r="A317" t="str">
            <v>06-01-000070592324</v>
          </cell>
        </row>
        <row r="318">
          <cell r="A318" t="str">
            <v>06-01-000070592325</v>
          </cell>
        </row>
        <row r="319">
          <cell r="A319" t="str">
            <v>06-01-000070592330</v>
          </cell>
        </row>
        <row r="320">
          <cell r="A320" t="str">
            <v>06-01-000070592331</v>
          </cell>
        </row>
        <row r="321">
          <cell r="A321" t="str">
            <v>06-01-000070592332</v>
          </cell>
        </row>
        <row r="322">
          <cell r="A322" t="str">
            <v>06-01-000070592333</v>
          </cell>
        </row>
        <row r="323">
          <cell r="A323" t="str">
            <v>06-01-000070592337</v>
          </cell>
        </row>
        <row r="324">
          <cell r="A324" t="str">
            <v>06-01-000070592339</v>
          </cell>
        </row>
        <row r="325">
          <cell r="A325" t="str">
            <v>06-01-000070592348</v>
          </cell>
        </row>
        <row r="326">
          <cell r="A326" t="str">
            <v>06-01-000070592355</v>
          </cell>
        </row>
        <row r="327">
          <cell r="A327" t="str">
            <v>06-01-000070592363</v>
          </cell>
        </row>
        <row r="328">
          <cell r="A328" t="str">
            <v>06-01-000070592367</v>
          </cell>
        </row>
        <row r="329">
          <cell r="A329" t="str">
            <v>06-01-000070592368</v>
          </cell>
        </row>
        <row r="330">
          <cell r="A330" t="str">
            <v>06-01-000070592370</v>
          </cell>
        </row>
        <row r="331">
          <cell r="A331" t="str">
            <v>06-01-000070592374</v>
          </cell>
        </row>
        <row r="332">
          <cell r="A332" t="str">
            <v>06-01-000070592376</v>
          </cell>
        </row>
        <row r="333">
          <cell r="A333" t="str">
            <v>06-01-000070592380</v>
          </cell>
        </row>
        <row r="334">
          <cell r="A334" t="str">
            <v>06-01-000070592381</v>
          </cell>
        </row>
        <row r="335">
          <cell r="A335" t="str">
            <v>06-01-000070592389</v>
          </cell>
        </row>
        <row r="336">
          <cell r="A336" t="str">
            <v>06-01-000070592401</v>
          </cell>
        </row>
        <row r="337">
          <cell r="A337" t="str">
            <v>06-01-000070592402</v>
          </cell>
        </row>
        <row r="338">
          <cell r="A338" t="str">
            <v>06-01-000070592405</v>
          </cell>
        </row>
        <row r="339">
          <cell r="A339" t="str">
            <v>06-01-000070592406</v>
          </cell>
        </row>
        <row r="340">
          <cell r="A340" t="str">
            <v>06-01-000070592408</v>
          </cell>
        </row>
        <row r="341">
          <cell r="A341" t="str">
            <v>06-01-000070592410</v>
          </cell>
        </row>
        <row r="342">
          <cell r="A342" t="str">
            <v>06-01-000070592414</v>
          </cell>
        </row>
        <row r="343">
          <cell r="A343" t="str">
            <v>06-01-000070592424</v>
          </cell>
        </row>
        <row r="344">
          <cell r="A344" t="str">
            <v>06-01-000070592426</v>
          </cell>
        </row>
        <row r="345">
          <cell r="A345" t="str">
            <v>06-01-000070592445</v>
          </cell>
        </row>
        <row r="346">
          <cell r="A346" t="str">
            <v>06-01-000070592458</v>
          </cell>
        </row>
        <row r="347">
          <cell r="A347" t="str">
            <v>06-01-000070592460</v>
          </cell>
        </row>
        <row r="348">
          <cell r="A348" t="str">
            <v>06-01-000070592461</v>
          </cell>
        </row>
        <row r="349">
          <cell r="A349" t="str">
            <v>06-01-000070592462</v>
          </cell>
        </row>
        <row r="350">
          <cell r="A350" t="str">
            <v>06-01-000070592463</v>
          </cell>
        </row>
        <row r="351">
          <cell r="A351" t="str">
            <v>06-01-000070592464</v>
          </cell>
        </row>
        <row r="352">
          <cell r="A352" t="str">
            <v>06-01-000070592466</v>
          </cell>
        </row>
        <row r="353">
          <cell r="A353" t="str">
            <v>06-01-000070592467</v>
          </cell>
        </row>
        <row r="354">
          <cell r="A354" t="str">
            <v>06-01-000070592468</v>
          </cell>
        </row>
        <row r="355">
          <cell r="A355" t="str">
            <v>06-01-000070592471</v>
          </cell>
        </row>
        <row r="356">
          <cell r="A356" t="str">
            <v>06-01-000070592472</v>
          </cell>
        </row>
        <row r="357">
          <cell r="A357" t="str">
            <v>06-01-000070592473</v>
          </cell>
        </row>
        <row r="358">
          <cell r="A358" t="str">
            <v>06-01-000070592475</v>
          </cell>
        </row>
        <row r="359">
          <cell r="A359" t="str">
            <v>06-01-000070592476</v>
          </cell>
        </row>
        <row r="360">
          <cell r="A360" t="str">
            <v>06-01-000070592478</v>
          </cell>
        </row>
        <row r="361">
          <cell r="A361" t="str">
            <v>06-01-000070592479</v>
          </cell>
        </row>
        <row r="362">
          <cell r="A362" t="str">
            <v>06-01-000070592481</v>
          </cell>
        </row>
        <row r="363">
          <cell r="A363" t="str">
            <v>06-01-000070592484</v>
          </cell>
        </row>
        <row r="364">
          <cell r="A364" t="str">
            <v>06-01-000070592486</v>
          </cell>
        </row>
        <row r="365">
          <cell r="A365" t="str">
            <v>06-01-000070592488</v>
          </cell>
        </row>
        <row r="366">
          <cell r="A366" t="str">
            <v>06-01-000070592489</v>
          </cell>
        </row>
        <row r="367">
          <cell r="A367" t="str">
            <v>06-01-000070592490</v>
          </cell>
        </row>
        <row r="368">
          <cell r="A368" t="str">
            <v>06-01-000070592491</v>
          </cell>
        </row>
        <row r="369">
          <cell r="A369" t="str">
            <v>06-01-000070592510</v>
          </cell>
        </row>
        <row r="370">
          <cell r="A370" t="str">
            <v>06-01-000070592514</v>
          </cell>
        </row>
        <row r="371">
          <cell r="A371" t="str">
            <v>06-01-000070592523</v>
          </cell>
        </row>
        <row r="372">
          <cell r="A372" t="str">
            <v>06-01-000070592524</v>
          </cell>
        </row>
        <row r="373">
          <cell r="A373" t="str">
            <v>06-01-000070592525</v>
          </cell>
        </row>
        <row r="374">
          <cell r="A374" t="str">
            <v>06-01-000070592538</v>
          </cell>
        </row>
        <row r="375">
          <cell r="A375" t="str">
            <v>06-01-000070592540</v>
          </cell>
        </row>
        <row r="376">
          <cell r="A376" t="str">
            <v>06-01-000070592542</v>
          </cell>
        </row>
        <row r="377">
          <cell r="A377" t="str">
            <v>06-01-000070592559</v>
          </cell>
        </row>
        <row r="378">
          <cell r="A378" t="str">
            <v>06-01-000070592561</v>
          </cell>
        </row>
        <row r="379">
          <cell r="A379" t="str">
            <v>06-01-000070592568</v>
          </cell>
        </row>
        <row r="380">
          <cell r="A380" t="str">
            <v>06-01-000070592570</v>
          </cell>
        </row>
        <row r="381">
          <cell r="A381" t="str">
            <v>06-01-000070592571</v>
          </cell>
        </row>
        <row r="382">
          <cell r="A382" t="str">
            <v>06-01-000070592572</v>
          </cell>
        </row>
        <row r="383">
          <cell r="A383" t="str">
            <v>06-01-000070592573</v>
          </cell>
        </row>
        <row r="384">
          <cell r="A384" t="str">
            <v>06-01-000070592574</v>
          </cell>
        </row>
        <row r="385">
          <cell r="A385" t="str">
            <v>06-01-000070592585</v>
          </cell>
        </row>
        <row r="386">
          <cell r="A386" t="str">
            <v>06-01-000070592587</v>
          </cell>
        </row>
        <row r="387">
          <cell r="A387" t="str">
            <v>06-01-000070592588</v>
          </cell>
        </row>
        <row r="388">
          <cell r="A388" t="str">
            <v>06-01-000070592589</v>
          </cell>
        </row>
        <row r="389">
          <cell r="A389" t="str">
            <v>06-01-000070592591</v>
          </cell>
        </row>
        <row r="390">
          <cell r="A390" t="str">
            <v>06-01-000070592593</v>
          </cell>
        </row>
        <row r="391">
          <cell r="A391" t="str">
            <v>06-01-000070592594</v>
          </cell>
        </row>
        <row r="392">
          <cell r="A392" t="str">
            <v>06-01-000070592596</v>
          </cell>
        </row>
        <row r="393">
          <cell r="A393" t="str">
            <v>06-01-000070592597</v>
          </cell>
        </row>
        <row r="394">
          <cell r="A394" t="str">
            <v>06-01-000070592598</v>
          </cell>
        </row>
        <row r="395">
          <cell r="A395" t="str">
            <v>06-01-000070592602</v>
          </cell>
        </row>
        <row r="396">
          <cell r="A396" t="str">
            <v>06-01-000070592604</v>
          </cell>
        </row>
        <row r="397">
          <cell r="A397" t="str">
            <v>06-01-000070592609</v>
          </cell>
        </row>
        <row r="398">
          <cell r="A398" t="str">
            <v>06-01-000070592612</v>
          </cell>
        </row>
        <row r="399">
          <cell r="A399" t="str">
            <v>06-01-000070592615</v>
          </cell>
        </row>
        <row r="400">
          <cell r="A400" t="str">
            <v>06-01-000070592620</v>
          </cell>
        </row>
        <row r="401">
          <cell r="A401" t="str">
            <v>06-01-000070592622</v>
          </cell>
        </row>
        <row r="402">
          <cell r="A402" t="str">
            <v>06-01-000070592623</v>
          </cell>
        </row>
        <row r="403">
          <cell r="A403" t="str">
            <v>06-01-000070592641</v>
          </cell>
        </row>
        <row r="404">
          <cell r="A404" t="str">
            <v>06-01-000070592643</v>
          </cell>
        </row>
        <row r="405">
          <cell r="A405" t="str">
            <v>06-01-000070592655</v>
          </cell>
        </row>
        <row r="406">
          <cell r="A406" t="str">
            <v>06-01-000070592656</v>
          </cell>
        </row>
        <row r="407">
          <cell r="A407" t="str">
            <v>06-01-000070592658</v>
          </cell>
        </row>
        <row r="408">
          <cell r="A408" t="str">
            <v>06-01-000070592660</v>
          </cell>
        </row>
        <row r="409">
          <cell r="A409" t="str">
            <v>06-01-000070592661</v>
          </cell>
        </row>
        <row r="410">
          <cell r="A410" t="str">
            <v>06-01-000070592662</v>
          </cell>
        </row>
        <row r="411">
          <cell r="A411" t="str">
            <v>06-01-000070592663</v>
          </cell>
        </row>
        <row r="412">
          <cell r="A412" t="str">
            <v>06-01-000070592667</v>
          </cell>
        </row>
        <row r="413">
          <cell r="A413" t="str">
            <v>06-01-000070592668</v>
          </cell>
        </row>
        <row r="414">
          <cell r="A414" t="str">
            <v>06-01-000070592669</v>
          </cell>
        </row>
        <row r="415">
          <cell r="A415" t="str">
            <v>06-01-000070592671</v>
          </cell>
        </row>
        <row r="416">
          <cell r="A416" t="str">
            <v>06-01-000070592672</v>
          </cell>
        </row>
        <row r="417">
          <cell r="A417" t="str">
            <v>06-01-000070592674</v>
          </cell>
        </row>
        <row r="418">
          <cell r="A418" t="str">
            <v>06-01-000070592676</v>
          </cell>
        </row>
        <row r="419">
          <cell r="A419" t="str">
            <v>06-01-000070592679</v>
          </cell>
        </row>
        <row r="420">
          <cell r="A420" t="str">
            <v>06-01-000070592684</v>
          </cell>
        </row>
        <row r="421">
          <cell r="A421" t="str">
            <v>06-01-000070592688</v>
          </cell>
        </row>
        <row r="422">
          <cell r="A422" t="str">
            <v>06-01-000070592690</v>
          </cell>
        </row>
        <row r="423">
          <cell r="A423" t="str">
            <v>06-01-000070592714</v>
          </cell>
        </row>
        <row r="424">
          <cell r="A424" t="str">
            <v>06-01-000070592722</v>
          </cell>
        </row>
        <row r="425">
          <cell r="A425" t="str">
            <v>06-01-000070592723</v>
          </cell>
        </row>
        <row r="426">
          <cell r="A426" t="str">
            <v>06-01-000070592724</v>
          </cell>
        </row>
        <row r="427">
          <cell r="A427" t="str">
            <v>06-01-000070592725</v>
          </cell>
        </row>
        <row r="428">
          <cell r="A428" t="str">
            <v>06-01-000070592726</v>
          </cell>
        </row>
        <row r="429">
          <cell r="A429" t="str">
            <v>06-01-000070592727</v>
          </cell>
        </row>
        <row r="430">
          <cell r="A430" t="str">
            <v>06-01-000070592728</v>
          </cell>
        </row>
        <row r="431">
          <cell r="A431" t="str">
            <v>06-01-000070592741</v>
          </cell>
        </row>
        <row r="432">
          <cell r="A432" t="str">
            <v>06-01-000070592742</v>
          </cell>
        </row>
        <row r="433">
          <cell r="A433" t="str">
            <v>06-01-000070592743</v>
          </cell>
        </row>
        <row r="434">
          <cell r="A434" t="str">
            <v>06-01-000070592744</v>
          </cell>
        </row>
        <row r="435">
          <cell r="A435" t="str">
            <v>06-01-000070592746</v>
          </cell>
        </row>
        <row r="436">
          <cell r="A436" t="str">
            <v>06-01-000070592747</v>
          </cell>
        </row>
        <row r="437">
          <cell r="A437" t="str">
            <v>06-01-000070592759</v>
          </cell>
        </row>
        <row r="438">
          <cell r="A438" t="str">
            <v>06-01-000070592789</v>
          </cell>
        </row>
        <row r="439">
          <cell r="A439" t="str">
            <v>06-01-000070592792</v>
          </cell>
        </row>
        <row r="440">
          <cell r="A440" t="str">
            <v>06-01-000070592799</v>
          </cell>
        </row>
        <row r="441">
          <cell r="A441" t="str">
            <v>06-01-000070592801</v>
          </cell>
        </row>
        <row r="442">
          <cell r="A442" t="str">
            <v>06-01-000070592802</v>
          </cell>
        </row>
        <row r="443">
          <cell r="A443" t="str">
            <v>06-01-000070592805</v>
          </cell>
        </row>
        <row r="444">
          <cell r="A444" t="str">
            <v>06-01-000070592807</v>
          </cell>
        </row>
        <row r="445">
          <cell r="A445" t="str">
            <v>06-01-000070592810</v>
          </cell>
        </row>
        <row r="446">
          <cell r="A446" t="str">
            <v>06-01-000070592811</v>
          </cell>
        </row>
        <row r="447">
          <cell r="A447" t="str">
            <v>06-01-000070592812</v>
          </cell>
        </row>
        <row r="448">
          <cell r="A448" t="str">
            <v>06-01-000070592813</v>
          </cell>
        </row>
        <row r="449">
          <cell r="A449" t="str">
            <v>06-01-000070592815</v>
          </cell>
        </row>
        <row r="450">
          <cell r="A450" t="str">
            <v>06-01-000070592816</v>
          </cell>
        </row>
        <row r="451">
          <cell r="A451" t="str">
            <v>06-01-000070592817</v>
          </cell>
        </row>
        <row r="452">
          <cell r="A452" t="str">
            <v>06-01-000070592818</v>
          </cell>
        </row>
        <row r="453">
          <cell r="A453" t="str">
            <v>06-01-000070592820</v>
          </cell>
        </row>
        <row r="454">
          <cell r="A454" t="str">
            <v>06-01-000070592821</v>
          </cell>
        </row>
        <row r="455">
          <cell r="A455" t="str">
            <v>06-01-000070592822</v>
          </cell>
        </row>
        <row r="456">
          <cell r="A456" t="str">
            <v>06-01-000070592823</v>
          </cell>
        </row>
        <row r="457">
          <cell r="A457" t="str">
            <v>06-01-000070592825</v>
          </cell>
        </row>
        <row r="458">
          <cell r="A458" t="str">
            <v>06-01-000070592826</v>
          </cell>
        </row>
        <row r="459">
          <cell r="A459" t="str">
            <v>06-01-000070592831</v>
          </cell>
        </row>
        <row r="460">
          <cell r="A460" t="str">
            <v>06-01-000070592835</v>
          </cell>
        </row>
        <row r="461">
          <cell r="A461" t="str">
            <v>06-01-000070592864</v>
          </cell>
        </row>
        <row r="462">
          <cell r="A462" t="str">
            <v>06-01-000070592866</v>
          </cell>
        </row>
        <row r="463">
          <cell r="A463" t="str">
            <v>06-01-000070592868</v>
          </cell>
        </row>
        <row r="464">
          <cell r="A464" t="str">
            <v>06-01-000070592869</v>
          </cell>
        </row>
        <row r="465">
          <cell r="A465" t="str">
            <v>06-01-000070592870</v>
          </cell>
        </row>
        <row r="466">
          <cell r="A466" t="str">
            <v>06-01-000070592871</v>
          </cell>
        </row>
        <row r="467">
          <cell r="A467" t="str">
            <v>06-01-000070592872</v>
          </cell>
        </row>
        <row r="468">
          <cell r="A468" t="str">
            <v>06-01-000070592873</v>
          </cell>
        </row>
        <row r="469">
          <cell r="A469" t="str">
            <v>06-01-000070592874</v>
          </cell>
        </row>
        <row r="470">
          <cell r="A470" t="str">
            <v>06-01-000070592879</v>
          </cell>
        </row>
        <row r="471">
          <cell r="A471" t="str">
            <v>06-01-000070592880</v>
          </cell>
        </row>
        <row r="472">
          <cell r="A472" t="str">
            <v>06-01-000070592881</v>
          </cell>
        </row>
        <row r="473">
          <cell r="A473" t="str">
            <v>06-01-000070592890</v>
          </cell>
        </row>
        <row r="474">
          <cell r="A474" t="str">
            <v>06-01-000070592891</v>
          </cell>
        </row>
        <row r="475">
          <cell r="A475" t="str">
            <v>06-01-000070592902</v>
          </cell>
        </row>
        <row r="476">
          <cell r="A476" t="str">
            <v>06-01-000070592914</v>
          </cell>
        </row>
        <row r="477">
          <cell r="A477" t="str">
            <v>06-01-000070592915</v>
          </cell>
        </row>
        <row r="478">
          <cell r="A478" t="str">
            <v>06-01-000070592925</v>
          </cell>
        </row>
        <row r="479">
          <cell r="A479" t="str">
            <v>06-01-000070592928</v>
          </cell>
        </row>
        <row r="480">
          <cell r="A480" t="str">
            <v>06-01-000070592929</v>
          </cell>
        </row>
        <row r="481">
          <cell r="A481" t="str">
            <v>06-01-000070592930</v>
          </cell>
        </row>
        <row r="482">
          <cell r="A482" t="str">
            <v>06-01-000070592936</v>
          </cell>
        </row>
        <row r="483">
          <cell r="A483" t="str">
            <v>06-01-000070592938</v>
          </cell>
        </row>
        <row r="484">
          <cell r="A484" t="str">
            <v>06-01-000070592940</v>
          </cell>
        </row>
        <row r="485">
          <cell r="A485" t="str">
            <v>06-01-000070592944</v>
          </cell>
        </row>
        <row r="486">
          <cell r="A486" t="str">
            <v>06-01-000070592952</v>
          </cell>
        </row>
        <row r="487">
          <cell r="A487" t="str">
            <v>06-01-000070592967</v>
          </cell>
        </row>
        <row r="488">
          <cell r="A488" t="str">
            <v>06-01-000070592968</v>
          </cell>
        </row>
        <row r="489">
          <cell r="A489" t="str">
            <v>06-01-000070592969</v>
          </cell>
        </row>
        <row r="490">
          <cell r="A490" t="str">
            <v>06-01-000070592972</v>
          </cell>
        </row>
        <row r="491">
          <cell r="A491" t="str">
            <v>06-01-000070592973</v>
          </cell>
        </row>
        <row r="492">
          <cell r="A492" t="str">
            <v>06-01-000070592977</v>
          </cell>
        </row>
        <row r="493">
          <cell r="A493" t="str">
            <v>06-01-000070592987</v>
          </cell>
        </row>
        <row r="494">
          <cell r="A494" t="str">
            <v>06-01-000070592988</v>
          </cell>
        </row>
        <row r="495">
          <cell r="A495" t="str">
            <v>06-01-000070592990</v>
          </cell>
        </row>
        <row r="496">
          <cell r="A496" t="str">
            <v>06-01-000070593026</v>
          </cell>
        </row>
        <row r="497">
          <cell r="A497" t="str">
            <v>06-01-000070593027</v>
          </cell>
        </row>
        <row r="498">
          <cell r="A498" t="str">
            <v>06-01-000070593030</v>
          </cell>
        </row>
        <row r="499">
          <cell r="A499" t="str">
            <v>06-01-000070593032</v>
          </cell>
        </row>
        <row r="500">
          <cell r="A500" t="str">
            <v>06-01-000070593034</v>
          </cell>
        </row>
        <row r="501">
          <cell r="A501" t="str">
            <v>06-01-000070593036</v>
          </cell>
        </row>
        <row r="502">
          <cell r="A502" t="str">
            <v>06-01-000070593037</v>
          </cell>
        </row>
        <row r="503">
          <cell r="A503" t="str">
            <v>06-01-000070593039</v>
          </cell>
        </row>
        <row r="504">
          <cell r="A504" t="str">
            <v>06-01-000070593042</v>
          </cell>
        </row>
        <row r="505">
          <cell r="A505" t="str">
            <v>06-01-000070593046</v>
          </cell>
        </row>
        <row r="506">
          <cell r="A506" t="str">
            <v>06-01-000070593048</v>
          </cell>
        </row>
        <row r="507">
          <cell r="A507" t="str">
            <v>06-01-000070593050</v>
          </cell>
        </row>
        <row r="508">
          <cell r="A508" t="str">
            <v>06-01-000070593053</v>
          </cell>
        </row>
        <row r="509">
          <cell r="A509" t="str">
            <v>06-01-000070593070</v>
          </cell>
        </row>
        <row r="510">
          <cell r="A510" t="str">
            <v>06-01-000070593072</v>
          </cell>
        </row>
        <row r="511">
          <cell r="A511" t="str">
            <v>06-01-000070593075</v>
          </cell>
        </row>
        <row r="512">
          <cell r="A512" t="str">
            <v>06-01-000070593078</v>
          </cell>
        </row>
        <row r="513">
          <cell r="A513" t="str">
            <v>06-01-000070593079</v>
          </cell>
        </row>
        <row r="514">
          <cell r="A514" t="str">
            <v>06-01-000070593082</v>
          </cell>
        </row>
        <row r="515">
          <cell r="A515" t="str">
            <v>06-01-000070593084</v>
          </cell>
        </row>
        <row r="516">
          <cell r="A516" t="str">
            <v>06-01-000070593086</v>
          </cell>
        </row>
        <row r="517">
          <cell r="A517" t="str">
            <v>06-01-000070593087</v>
          </cell>
        </row>
        <row r="518">
          <cell r="A518" t="str">
            <v>06-01-000070593089</v>
          </cell>
        </row>
        <row r="519">
          <cell r="A519" t="str">
            <v>06-01-000070593093</v>
          </cell>
        </row>
        <row r="520">
          <cell r="A520" t="str">
            <v>06-01-000070593111</v>
          </cell>
        </row>
        <row r="521">
          <cell r="A521" t="str">
            <v>06-01-000070593114</v>
          </cell>
        </row>
        <row r="522">
          <cell r="A522" t="str">
            <v>06-01-000070593115</v>
          </cell>
        </row>
        <row r="523">
          <cell r="A523" t="str">
            <v>06-01-000070593116</v>
          </cell>
        </row>
        <row r="524">
          <cell r="A524" t="str">
            <v>06-01-000070593119</v>
          </cell>
        </row>
        <row r="525">
          <cell r="A525" t="str">
            <v>06-01-000070593121</v>
          </cell>
        </row>
        <row r="526">
          <cell r="A526" t="str">
            <v>06-01-000070593124</v>
          </cell>
        </row>
        <row r="527">
          <cell r="A527" t="str">
            <v>06-01-000070593142</v>
          </cell>
        </row>
        <row r="528">
          <cell r="A528" t="str">
            <v>06-01-000070593146</v>
          </cell>
        </row>
        <row r="529">
          <cell r="A529" t="str">
            <v>06-01-000070593163</v>
          </cell>
        </row>
        <row r="530">
          <cell r="A530" t="str">
            <v>06-01-000070593164</v>
          </cell>
        </row>
        <row r="531">
          <cell r="A531" t="str">
            <v>06-01-000070593167</v>
          </cell>
        </row>
        <row r="532">
          <cell r="A532" t="str">
            <v>06-01-000070593168</v>
          </cell>
        </row>
        <row r="533">
          <cell r="A533" t="str">
            <v>06-01-000070593170</v>
          </cell>
        </row>
        <row r="534">
          <cell r="A534" t="str">
            <v>06-01-000070593173</v>
          </cell>
        </row>
        <row r="535">
          <cell r="A535" t="str">
            <v>06-01-000070593174</v>
          </cell>
        </row>
        <row r="536">
          <cell r="A536" t="str">
            <v>06-01-000070593175</v>
          </cell>
        </row>
        <row r="537">
          <cell r="A537" t="str">
            <v>06-01-000070593176</v>
          </cell>
        </row>
        <row r="538">
          <cell r="A538" t="str">
            <v>06-01-000070593185</v>
          </cell>
        </row>
        <row r="539">
          <cell r="A539" t="str">
            <v>06-01-000070593191</v>
          </cell>
        </row>
        <row r="540">
          <cell r="A540" t="str">
            <v>06-01-000070593210</v>
          </cell>
        </row>
        <row r="541">
          <cell r="A541" t="str">
            <v>06-01-000070593211</v>
          </cell>
        </row>
        <row r="542">
          <cell r="A542" t="str">
            <v>06-01-000070593212</v>
          </cell>
        </row>
        <row r="543">
          <cell r="A543" t="str">
            <v>06-01-000070593213</v>
          </cell>
        </row>
        <row r="544">
          <cell r="A544" t="str">
            <v>06-01-000070593216</v>
          </cell>
        </row>
        <row r="545">
          <cell r="A545" t="str">
            <v>06-01-000070593217</v>
          </cell>
        </row>
        <row r="546">
          <cell r="A546" t="str">
            <v>06-01-000070593248</v>
          </cell>
        </row>
        <row r="547">
          <cell r="A547" t="str">
            <v>06-01-000070593266</v>
          </cell>
        </row>
        <row r="548">
          <cell r="A548" t="str">
            <v>06-01-000070593268</v>
          </cell>
        </row>
        <row r="549">
          <cell r="A549" t="str">
            <v>06-01-000070593270</v>
          </cell>
        </row>
        <row r="550">
          <cell r="A550" t="str">
            <v>06-01-000070593274</v>
          </cell>
        </row>
        <row r="551">
          <cell r="A551" t="str">
            <v>06-01-000070593276</v>
          </cell>
        </row>
        <row r="552">
          <cell r="A552" t="str">
            <v>06-01-000070593278</v>
          </cell>
        </row>
        <row r="553">
          <cell r="A553" t="str">
            <v>06-01-000070593280</v>
          </cell>
        </row>
        <row r="554">
          <cell r="A554" t="str">
            <v>06-01-000070593282</v>
          </cell>
        </row>
        <row r="555">
          <cell r="A555" t="str">
            <v>06-01-000070593284</v>
          </cell>
        </row>
        <row r="556">
          <cell r="A556" t="str">
            <v>06-01-000070593288</v>
          </cell>
        </row>
        <row r="557">
          <cell r="A557" t="str">
            <v>06-01-000070593290</v>
          </cell>
        </row>
        <row r="558">
          <cell r="A558" t="str">
            <v>06-01-000070593295</v>
          </cell>
        </row>
        <row r="559">
          <cell r="A559" t="str">
            <v>06-01-000070593298</v>
          </cell>
        </row>
        <row r="560">
          <cell r="A560" t="str">
            <v>06-01-000070593300</v>
          </cell>
        </row>
        <row r="561">
          <cell r="A561" t="str">
            <v>06-01-000070593303</v>
          </cell>
        </row>
        <row r="562">
          <cell r="A562" t="str">
            <v>06-01-000070593304</v>
          </cell>
        </row>
        <row r="563">
          <cell r="A563" t="str">
            <v>06-01-000070593307</v>
          </cell>
        </row>
        <row r="564">
          <cell r="A564" t="str">
            <v>06-01-000070593308</v>
          </cell>
        </row>
        <row r="565">
          <cell r="A565" t="str">
            <v>06-01-000070593311</v>
          </cell>
        </row>
        <row r="566">
          <cell r="A566" t="str">
            <v>06-01-000070593328</v>
          </cell>
        </row>
        <row r="567">
          <cell r="A567" t="str">
            <v>06-01-000070593332</v>
          </cell>
        </row>
        <row r="568">
          <cell r="A568" t="str">
            <v>06-01-000070593336</v>
          </cell>
        </row>
        <row r="569">
          <cell r="A569" t="str">
            <v>06-01-000070593337</v>
          </cell>
        </row>
        <row r="570">
          <cell r="A570" t="str">
            <v>06-01-000070593338</v>
          </cell>
        </row>
        <row r="571">
          <cell r="A571" t="str">
            <v>06-01-000070593339</v>
          </cell>
        </row>
        <row r="572">
          <cell r="A572" t="str">
            <v>06-01-000070593341</v>
          </cell>
        </row>
        <row r="573">
          <cell r="A573" t="str">
            <v>06-01-000070593342</v>
          </cell>
        </row>
        <row r="574">
          <cell r="A574" t="str">
            <v>06-01-000070593343</v>
          </cell>
        </row>
        <row r="575">
          <cell r="A575" t="str">
            <v>06-01-000070593346</v>
          </cell>
        </row>
        <row r="576">
          <cell r="A576" t="str">
            <v>06-01-000070593347</v>
          </cell>
        </row>
        <row r="577">
          <cell r="A577" t="str">
            <v>06-01-000070593351</v>
          </cell>
        </row>
        <row r="578">
          <cell r="A578" t="str">
            <v>06-01-000070593352</v>
          </cell>
        </row>
        <row r="579">
          <cell r="A579" t="str">
            <v>06-01-000070593354</v>
          </cell>
        </row>
        <row r="580">
          <cell r="A580" t="str">
            <v>06-01-000070593355</v>
          </cell>
        </row>
        <row r="581">
          <cell r="A581" t="str">
            <v>06-01-000070593361</v>
          </cell>
        </row>
        <row r="582">
          <cell r="A582" t="str">
            <v>06-01-000070593362</v>
          </cell>
        </row>
        <row r="583">
          <cell r="A583" t="str">
            <v>06-01-000070593365</v>
          </cell>
        </row>
        <row r="584">
          <cell r="A584" t="str">
            <v>06-01-000070593366</v>
          </cell>
        </row>
        <row r="585">
          <cell r="A585" t="str">
            <v>06-01-000070593369</v>
          </cell>
        </row>
        <row r="586">
          <cell r="A586" t="str">
            <v>06-01-000070593372</v>
          </cell>
        </row>
        <row r="587">
          <cell r="A587" t="str">
            <v>06-01-000070593373</v>
          </cell>
        </row>
        <row r="588">
          <cell r="A588" t="str">
            <v>06-01-000070593374</v>
          </cell>
        </row>
        <row r="589">
          <cell r="A589" t="str">
            <v>06-01-000070593375</v>
          </cell>
        </row>
        <row r="590">
          <cell r="A590" t="str">
            <v>06-01-000070593378</v>
          </cell>
        </row>
        <row r="591">
          <cell r="A591" t="str">
            <v>06-01-000070593380</v>
          </cell>
        </row>
        <row r="592">
          <cell r="A592" t="str">
            <v>06-01-000070593386</v>
          </cell>
        </row>
        <row r="593">
          <cell r="A593" t="str">
            <v>06-01-000070593389</v>
          </cell>
        </row>
        <row r="594">
          <cell r="A594" t="str">
            <v>06-01-000070593391</v>
          </cell>
        </row>
        <row r="595">
          <cell r="A595" t="str">
            <v>06-01-000070593392</v>
          </cell>
        </row>
        <row r="596">
          <cell r="A596" t="str">
            <v>06-01-000070593393</v>
          </cell>
        </row>
        <row r="597">
          <cell r="A597" t="str">
            <v>06-01-000070593396</v>
          </cell>
        </row>
        <row r="598">
          <cell r="A598" t="str">
            <v>06-01-000070593397</v>
          </cell>
        </row>
        <row r="599">
          <cell r="A599" t="str">
            <v>06-01-000070593400</v>
          </cell>
        </row>
        <row r="600">
          <cell r="A600" t="str">
            <v>06-01-000070593401</v>
          </cell>
        </row>
        <row r="601">
          <cell r="A601" t="str">
            <v>06-01-000070593403</v>
          </cell>
        </row>
        <row r="602">
          <cell r="A602" t="str">
            <v>06-01-000070593418</v>
          </cell>
        </row>
        <row r="603">
          <cell r="A603" t="str">
            <v>06-01-000070593430</v>
          </cell>
        </row>
        <row r="604">
          <cell r="A604" t="str">
            <v>06-01-000070593434</v>
          </cell>
        </row>
        <row r="605">
          <cell r="A605" t="str">
            <v>06-01-000070593439</v>
          </cell>
        </row>
        <row r="606">
          <cell r="A606" t="str">
            <v>06-01-000070593440</v>
          </cell>
        </row>
        <row r="607">
          <cell r="A607" t="str">
            <v>06-01-000070593443</v>
          </cell>
        </row>
        <row r="608">
          <cell r="A608" t="str">
            <v>06-01-000070593444</v>
          </cell>
        </row>
        <row r="609">
          <cell r="A609" t="str">
            <v>06-01-000070593446</v>
          </cell>
        </row>
        <row r="610">
          <cell r="A610" t="str">
            <v>06-01-000070593448</v>
          </cell>
        </row>
        <row r="611">
          <cell r="A611" t="str">
            <v>06-01-000070593449</v>
          </cell>
        </row>
        <row r="612">
          <cell r="A612" t="str">
            <v>06-01-000070593466</v>
          </cell>
        </row>
        <row r="613">
          <cell r="A613" t="str">
            <v>06-01-000070593467</v>
          </cell>
        </row>
        <row r="614">
          <cell r="A614" t="str">
            <v>06-01-000070593470</v>
          </cell>
        </row>
        <row r="615">
          <cell r="A615" t="str">
            <v>06-01-000070593484</v>
          </cell>
        </row>
        <row r="616">
          <cell r="A616" t="str">
            <v>06-01-000070593487</v>
          </cell>
        </row>
        <row r="617">
          <cell r="A617" t="str">
            <v>06-01-000070593489</v>
          </cell>
        </row>
        <row r="618">
          <cell r="A618" t="str">
            <v>06-01-000070593491</v>
          </cell>
        </row>
        <row r="619">
          <cell r="A619" t="str">
            <v>06-01-000070593493</v>
          </cell>
        </row>
        <row r="620">
          <cell r="A620" t="str">
            <v>06-01-000070593496</v>
          </cell>
        </row>
        <row r="621">
          <cell r="A621" t="str">
            <v>06-01-000070593498</v>
          </cell>
        </row>
        <row r="622">
          <cell r="A622" t="str">
            <v>06-01-000070593499</v>
          </cell>
        </row>
        <row r="623">
          <cell r="A623" t="str">
            <v>06-01-000070593501</v>
          </cell>
        </row>
        <row r="624">
          <cell r="A624" t="str">
            <v>06-01-000070593503</v>
          </cell>
        </row>
        <row r="625">
          <cell r="A625" t="str">
            <v>06-01-000070593504</v>
          </cell>
        </row>
        <row r="626">
          <cell r="A626" t="str">
            <v>06-01-000070593505</v>
          </cell>
        </row>
        <row r="627">
          <cell r="A627" t="str">
            <v>06-01-000070593506</v>
          </cell>
        </row>
        <row r="628">
          <cell r="A628" t="str">
            <v>06-01-000070593507</v>
          </cell>
        </row>
        <row r="629">
          <cell r="A629" t="str">
            <v>06-01-000070593508</v>
          </cell>
        </row>
        <row r="630">
          <cell r="A630" t="str">
            <v>06-01-000070593509</v>
          </cell>
        </row>
        <row r="631">
          <cell r="A631" t="str">
            <v>06-01-000070593511</v>
          </cell>
        </row>
        <row r="632">
          <cell r="A632" t="str">
            <v>06-01-000070593512</v>
          </cell>
        </row>
        <row r="633">
          <cell r="A633" t="str">
            <v>06-01-000070593513</v>
          </cell>
        </row>
        <row r="634">
          <cell r="A634" t="str">
            <v>06-01-000070593514</v>
          </cell>
        </row>
        <row r="635">
          <cell r="A635" t="str">
            <v>06-01-000070593515</v>
          </cell>
        </row>
        <row r="636">
          <cell r="A636" t="str">
            <v>06-01-000070593517</v>
          </cell>
        </row>
        <row r="637">
          <cell r="A637" t="str">
            <v>06-01-000070593518</v>
          </cell>
        </row>
        <row r="638">
          <cell r="A638" t="str">
            <v>06-01-000070593519</v>
          </cell>
        </row>
        <row r="639">
          <cell r="A639" t="str">
            <v>06-01-000070593520</v>
          </cell>
        </row>
        <row r="640">
          <cell r="A640" t="str">
            <v>06-01-000070593521</v>
          </cell>
        </row>
        <row r="641">
          <cell r="A641" t="str">
            <v>06-01-000070593522</v>
          </cell>
        </row>
        <row r="642">
          <cell r="A642" t="str">
            <v>06-01-000070593523</v>
          </cell>
        </row>
        <row r="643">
          <cell r="A643" t="str">
            <v>06-01-000070593524</v>
          </cell>
        </row>
        <row r="644">
          <cell r="A644" t="str">
            <v>06-01-000070593527</v>
          </cell>
        </row>
        <row r="645">
          <cell r="A645" t="str">
            <v>06-01-000070593530</v>
          </cell>
        </row>
        <row r="646">
          <cell r="A646" t="str">
            <v>06-01-000070593541</v>
          </cell>
        </row>
        <row r="647">
          <cell r="A647" t="str">
            <v>06-01-000070593545</v>
          </cell>
        </row>
        <row r="648">
          <cell r="A648" t="str">
            <v>06-01-000070593548</v>
          </cell>
        </row>
        <row r="649">
          <cell r="A649" t="str">
            <v>06-01-000070593551</v>
          </cell>
        </row>
        <row r="650">
          <cell r="A650" t="str">
            <v>06-01-000070593561</v>
          </cell>
        </row>
        <row r="651">
          <cell r="A651" t="str">
            <v>06-01-000070593563</v>
          </cell>
        </row>
        <row r="652">
          <cell r="A652" t="str">
            <v>06-01-000070593565</v>
          </cell>
        </row>
        <row r="653">
          <cell r="A653" t="str">
            <v>06-01-000070593566</v>
          </cell>
        </row>
        <row r="654">
          <cell r="A654" t="str">
            <v>06-01-000070593578</v>
          </cell>
        </row>
        <row r="655">
          <cell r="A655" t="str">
            <v>06-01-000070593581</v>
          </cell>
        </row>
        <row r="656">
          <cell r="A656" t="str">
            <v>06-01-000070593584</v>
          </cell>
        </row>
        <row r="657">
          <cell r="A657" t="str">
            <v>06-01-000070593586</v>
          </cell>
        </row>
        <row r="658">
          <cell r="A658" t="str">
            <v>06-01-000070593588</v>
          </cell>
        </row>
        <row r="659">
          <cell r="A659" t="str">
            <v>06-01-000070593591</v>
          </cell>
        </row>
        <row r="660">
          <cell r="A660" t="str">
            <v>06-01-000070593597</v>
          </cell>
        </row>
        <row r="661">
          <cell r="A661" t="str">
            <v>06-01-000070593601</v>
          </cell>
        </row>
        <row r="662">
          <cell r="A662" t="str">
            <v>06-01-000070593605</v>
          </cell>
        </row>
        <row r="663">
          <cell r="A663" t="str">
            <v>06-01-000070593616</v>
          </cell>
        </row>
        <row r="664">
          <cell r="A664" t="str">
            <v>06-01-000070593618</v>
          </cell>
        </row>
        <row r="665">
          <cell r="A665" t="str">
            <v>06-01-000070593619</v>
          </cell>
        </row>
        <row r="666">
          <cell r="A666" t="str">
            <v>06-01-000070593620</v>
          </cell>
        </row>
        <row r="667">
          <cell r="A667" t="str">
            <v>06-01-000070593621</v>
          </cell>
        </row>
        <row r="668">
          <cell r="A668" t="str">
            <v>06-01-000070593622</v>
          </cell>
        </row>
        <row r="669">
          <cell r="A669" t="str">
            <v>06-01-000070593623</v>
          </cell>
        </row>
        <row r="670">
          <cell r="A670" t="str">
            <v>06-01-000070593624</v>
          </cell>
        </row>
        <row r="671">
          <cell r="A671" t="str">
            <v>06-01-000070593625</v>
          </cell>
        </row>
        <row r="672">
          <cell r="A672" t="str">
            <v>06-01-000070593627</v>
          </cell>
        </row>
        <row r="673">
          <cell r="A673" t="str">
            <v>06-01-000070593628</v>
          </cell>
        </row>
        <row r="674">
          <cell r="A674" t="str">
            <v>06-01-000070593631</v>
          </cell>
        </row>
        <row r="675">
          <cell r="A675" t="str">
            <v>06-01-000070593632</v>
          </cell>
        </row>
        <row r="676">
          <cell r="A676" t="str">
            <v>06-01-000070593633</v>
          </cell>
        </row>
        <row r="677">
          <cell r="A677" t="str">
            <v>06-01-000070593635</v>
          </cell>
        </row>
        <row r="678">
          <cell r="A678" t="str">
            <v>06-01-000070593636</v>
          </cell>
        </row>
        <row r="679">
          <cell r="A679" t="str">
            <v>06-01-000070593638</v>
          </cell>
        </row>
        <row r="680">
          <cell r="A680" t="str">
            <v>06-01-000070593640</v>
          </cell>
        </row>
        <row r="681">
          <cell r="A681" t="str">
            <v>06-01-000070593650</v>
          </cell>
        </row>
        <row r="682">
          <cell r="A682" t="str">
            <v>06-01-000070593651</v>
          </cell>
        </row>
        <row r="683">
          <cell r="A683" t="str">
            <v>06-01-000070593652</v>
          </cell>
        </row>
        <row r="684">
          <cell r="A684" t="str">
            <v>06-01-000070593653</v>
          </cell>
        </row>
        <row r="685">
          <cell r="A685" t="str">
            <v>06-01-000070593681</v>
          </cell>
        </row>
        <row r="686">
          <cell r="A686" t="str">
            <v>06-01-000070593688</v>
          </cell>
        </row>
        <row r="687">
          <cell r="A687" t="str">
            <v>06-01-000070593690</v>
          </cell>
        </row>
        <row r="688">
          <cell r="A688" t="str">
            <v>06-01-000070593693</v>
          </cell>
        </row>
        <row r="689">
          <cell r="A689" t="str">
            <v>06-01-000070593695</v>
          </cell>
        </row>
        <row r="690">
          <cell r="A690" t="str">
            <v>06-01-000070593697</v>
          </cell>
        </row>
        <row r="691">
          <cell r="A691" t="str">
            <v>06-01-000070593727</v>
          </cell>
        </row>
        <row r="692">
          <cell r="A692" t="str">
            <v>06-01-000070593731</v>
          </cell>
        </row>
        <row r="693">
          <cell r="A693" t="str">
            <v>06-01-000070593734</v>
          </cell>
        </row>
        <row r="694">
          <cell r="A694" t="str">
            <v>06-01-000070593736</v>
          </cell>
        </row>
        <row r="695">
          <cell r="A695" t="str">
            <v>06-01-000070593738</v>
          </cell>
        </row>
        <row r="696">
          <cell r="A696" t="str">
            <v>06-01-000070593742</v>
          </cell>
        </row>
        <row r="697">
          <cell r="A697" t="str">
            <v>06-01-000070593744</v>
          </cell>
        </row>
        <row r="698">
          <cell r="A698" t="str">
            <v>06-01-000070593747</v>
          </cell>
        </row>
        <row r="699">
          <cell r="A699" t="str">
            <v>06-01-000070593748</v>
          </cell>
        </row>
        <row r="700">
          <cell r="A700" t="str">
            <v>06-01-000070593750</v>
          </cell>
        </row>
        <row r="701">
          <cell r="A701" t="str">
            <v>06-01-000070593774</v>
          </cell>
        </row>
        <row r="702">
          <cell r="A702" t="str">
            <v>06-01-000070593778</v>
          </cell>
        </row>
        <row r="703">
          <cell r="A703" t="str">
            <v>06-01-000070593779</v>
          </cell>
        </row>
        <row r="704">
          <cell r="A704" t="str">
            <v>06-01-000070593781</v>
          </cell>
        </row>
        <row r="705">
          <cell r="A705" t="str">
            <v>06-01-000070593782</v>
          </cell>
        </row>
        <row r="706">
          <cell r="A706" t="str">
            <v>06-01-000070593787</v>
          </cell>
        </row>
        <row r="707">
          <cell r="A707" t="str">
            <v>06-01-000070593789</v>
          </cell>
        </row>
        <row r="708">
          <cell r="A708" t="str">
            <v>06-01-000070593790</v>
          </cell>
        </row>
        <row r="709">
          <cell r="A709" t="str">
            <v>06-01-000070593791</v>
          </cell>
        </row>
        <row r="710">
          <cell r="A710" t="str">
            <v>06-01-000070593792</v>
          </cell>
        </row>
        <row r="711">
          <cell r="A711" t="str">
            <v>06-01-000070593795</v>
          </cell>
        </row>
        <row r="712">
          <cell r="A712" t="str">
            <v>06-01-000070593796</v>
          </cell>
        </row>
        <row r="713">
          <cell r="A713" t="str">
            <v>06-01-000070593798</v>
          </cell>
        </row>
        <row r="714">
          <cell r="A714" t="str">
            <v>06-01-000070593799</v>
          </cell>
        </row>
        <row r="715">
          <cell r="A715" t="str">
            <v>06-01-000070593803</v>
          </cell>
        </row>
        <row r="716">
          <cell r="A716" t="str">
            <v>06-01-000070593807</v>
          </cell>
        </row>
        <row r="717">
          <cell r="A717" t="str">
            <v>06-01-000070593810</v>
          </cell>
        </row>
        <row r="718">
          <cell r="A718" t="str">
            <v>06-01-000070593812</v>
          </cell>
        </row>
        <row r="719">
          <cell r="A719" t="str">
            <v>06-01-000070593816</v>
          </cell>
        </row>
        <row r="720">
          <cell r="A720" t="str">
            <v>06-01-000070593821</v>
          </cell>
        </row>
        <row r="721">
          <cell r="A721" t="str">
            <v>06-01-000070593823</v>
          </cell>
        </row>
        <row r="722">
          <cell r="A722" t="str">
            <v>06-01-000070593827</v>
          </cell>
        </row>
        <row r="723">
          <cell r="A723" t="str">
            <v>06-01-000070593833</v>
          </cell>
        </row>
        <row r="724">
          <cell r="A724" t="str">
            <v>06-01-000070593837</v>
          </cell>
        </row>
        <row r="725">
          <cell r="A725" t="str">
            <v>06-01-000070593839</v>
          </cell>
        </row>
        <row r="726">
          <cell r="A726" t="str">
            <v>06-01-000070593845</v>
          </cell>
        </row>
        <row r="727">
          <cell r="A727" t="str">
            <v>06-01-000070593848</v>
          </cell>
        </row>
        <row r="728">
          <cell r="A728" t="str">
            <v>06-01-000070593849</v>
          </cell>
        </row>
        <row r="729">
          <cell r="A729" t="str">
            <v>06-01-000070593855</v>
          </cell>
        </row>
        <row r="730">
          <cell r="A730" t="str">
            <v>06-01-000070593856</v>
          </cell>
        </row>
        <row r="731">
          <cell r="A731" t="str">
            <v>06-01-000070593857</v>
          </cell>
        </row>
        <row r="732">
          <cell r="A732" t="str">
            <v>06-01-000070593860</v>
          </cell>
        </row>
        <row r="733">
          <cell r="A733" t="str">
            <v>06-01-000070593861</v>
          </cell>
        </row>
        <row r="734">
          <cell r="A734" t="str">
            <v>06-01-000070593862</v>
          </cell>
        </row>
        <row r="735">
          <cell r="A735" t="str">
            <v>06-01-000070593864</v>
          </cell>
        </row>
        <row r="736">
          <cell r="A736" t="str">
            <v>06-01-000070593868</v>
          </cell>
        </row>
        <row r="737">
          <cell r="A737" t="str">
            <v>06-01-000070593869</v>
          </cell>
        </row>
        <row r="738">
          <cell r="A738" t="str">
            <v>06-01-000070593870</v>
          </cell>
        </row>
        <row r="739">
          <cell r="A739" t="str">
            <v>06-01-000070593872</v>
          </cell>
        </row>
        <row r="740">
          <cell r="A740" t="str">
            <v>06-01-000070593874</v>
          </cell>
        </row>
        <row r="741">
          <cell r="A741" t="str">
            <v>06-01-000070593875</v>
          </cell>
        </row>
        <row r="742">
          <cell r="A742" t="str">
            <v>06-01-000070593881</v>
          </cell>
        </row>
        <row r="743">
          <cell r="A743" t="str">
            <v>06-01-000070593882</v>
          </cell>
        </row>
        <row r="744">
          <cell r="A744" t="str">
            <v>06-01-000070593883</v>
          </cell>
        </row>
        <row r="745">
          <cell r="A745" t="str">
            <v>06-01-000070593885</v>
          </cell>
        </row>
        <row r="746">
          <cell r="A746" t="str">
            <v>06-01-000070593886</v>
          </cell>
        </row>
        <row r="747">
          <cell r="A747" t="str">
            <v>06-01-000070593888</v>
          </cell>
        </row>
        <row r="748">
          <cell r="A748" t="str">
            <v>06-01-000070593889</v>
          </cell>
        </row>
        <row r="749">
          <cell r="A749" t="str">
            <v>06-01-000070593890</v>
          </cell>
        </row>
        <row r="750">
          <cell r="A750" t="str">
            <v>06-01-000070593891</v>
          </cell>
        </row>
        <row r="751">
          <cell r="A751" t="str">
            <v>06-01-000070593892</v>
          </cell>
        </row>
        <row r="752">
          <cell r="A752" t="str">
            <v>06-01-000070593895</v>
          </cell>
        </row>
        <row r="753">
          <cell r="A753" t="str">
            <v>06-01-000070593896</v>
          </cell>
        </row>
        <row r="754">
          <cell r="A754" t="str">
            <v>06-01-000070593897</v>
          </cell>
        </row>
        <row r="755">
          <cell r="A755" t="str">
            <v>06-01-000070593899</v>
          </cell>
        </row>
        <row r="756">
          <cell r="A756" t="str">
            <v>06-01-000070593902</v>
          </cell>
        </row>
        <row r="757">
          <cell r="A757" t="str">
            <v>06-01-000070593904</v>
          </cell>
        </row>
        <row r="758">
          <cell r="A758" t="str">
            <v>06-01-000070593906</v>
          </cell>
        </row>
        <row r="759">
          <cell r="A759" t="str">
            <v>06-01-000070593908</v>
          </cell>
        </row>
        <row r="760">
          <cell r="A760" t="str">
            <v>06-01-000070593915</v>
          </cell>
        </row>
        <row r="761">
          <cell r="A761" t="str">
            <v>06-01-000070593917</v>
          </cell>
        </row>
        <row r="762">
          <cell r="A762" t="str">
            <v>06-01-000070593919</v>
          </cell>
        </row>
        <row r="763">
          <cell r="A763" t="str">
            <v>06-01-000070593922</v>
          </cell>
        </row>
        <row r="764">
          <cell r="A764" t="str">
            <v>06-01-000070593925</v>
          </cell>
        </row>
        <row r="765">
          <cell r="A765" t="str">
            <v>06-01-000070593930</v>
          </cell>
        </row>
        <row r="766">
          <cell r="A766" t="str">
            <v>06-01-000070593934</v>
          </cell>
        </row>
        <row r="767">
          <cell r="A767" t="str">
            <v>06-01-000070593937</v>
          </cell>
        </row>
        <row r="768">
          <cell r="A768" t="str">
            <v>06-01-000070593938</v>
          </cell>
        </row>
        <row r="769">
          <cell r="A769" t="str">
            <v>06-01-000070593941</v>
          </cell>
        </row>
        <row r="770">
          <cell r="A770" t="str">
            <v>06-01-000070593944</v>
          </cell>
        </row>
        <row r="771">
          <cell r="A771" t="str">
            <v>06-01-000070593948</v>
          </cell>
        </row>
        <row r="772">
          <cell r="A772" t="str">
            <v>06-01-000070593949</v>
          </cell>
        </row>
        <row r="773">
          <cell r="A773" t="str">
            <v>06-01-000070593951</v>
          </cell>
        </row>
        <row r="774">
          <cell r="A774" t="str">
            <v>06-01-000070593954</v>
          </cell>
        </row>
        <row r="775">
          <cell r="A775" t="str">
            <v>06-01-000070593956</v>
          </cell>
        </row>
        <row r="776">
          <cell r="A776" t="str">
            <v>06-01-000070593957</v>
          </cell>
        </row>
        <row r="777">
          <cell r="A777" t="str">
            <v>06-01-000070593959</v>
          </cell>
        </row>
        <row r="778">
          <cell r="A778" t="str">
            <v>06-01-000070593960</v>
          </cell>
        </row>
        <row r="779">
          <cell r="A779" t="str">
            <v>06-01-000070593961</v>
          </cell>
        </row>
        <row r="780">
          <cell r="A780" t="str">
            <v>06-01-000070593962</v>
          </cell>
        </row>
        <row r="781">
          <cell r="A781" t="str">
            <v>06-01-000070593964</v>
          </cell>
        </row>
        <row r="782">
          <cell r="A782" t="str">
            <v>06-01-000070593970</v>
          </cell>
        </row>
        <row r="783">
          <cell r="A783" t="str">
            <v>06-01-000070593972</v>
          </cell>
        </row>
        <row r="784">
          <cell r="A784" t="str">
            <v>06-01-000070593974</v>
          </cell>
        </row>
        <row r="785">
          <cell r="A785" t="str">
            <v>06-01-000070593977</v>
          </cell>
        </row>
        <row r="786">
          <cell r="A786" t="str">
            <v>06-01-000070593979</v>
          </cell>
        </row>
        <row r="787">
          <cell r="A787" t="str">
            <v>06-01-000070593981</v>
          </cell>
        </row>
        <row r="788">
          <cell r="A788" t="str">
            <v>06-01-000070593982</v>
          </cell>
        </row>
        <row r="789">
          <cell r="A789" t="str">
            <v>06-01-000070593985</v>
          </cell>
        </row>
        <row r="790">
          <cell r="A790" t="str">
            <v>06-01-000070593989</v>
          </cell>
        </row>
        <row r="791">
          <cell r="A791" t="str">
            <v>06-01-000070594013</v>
          </cell>
        </row>
        <row r="792">
          <cell r="A792" t="str">
            <v>06-01-000070594017</v>
          </cell>
        </row>
        <row r="793">
          <cell r="A793" t="str">
            <v>06-01-000070594022</v>
          </cell>
        </row>
        <row r="794">
          <cell r="A794" t="str">
            <v>06-01-000070594026</v>
          </cell>
        </row>
        <row r="795">
          <cell r="A795" t="str">
            <v>06-01-000070594028</v>
          </cell>
        </row>
        <row r="796">
          <cell r="A796" t="str">
            <v>06-01-000070594031</v>
          </cell>
        </row>
        <row r="797">
          <cell r="A797" t="str">
            <v>06-01-000070594041</v>
          </cell>
        </row>
        <row r="798">
          <cell r="A798" t="str">
            <v>06-01-000070594043</v>
          </cell>
        </row>
        <row r="799">
          <cell r="A799" t="str">
            <v>06-01-000070594046</v>
          </cell>
        </row>
        <row r="800">
          <cell r="A800" t="str">
            <v>06-01-000070594051</v>
          </cell>
        </row>
        <row r="801">
          <cell r="A801" t="str">
            <v>06-01-000070594054</v>
          </cell>
        </row>
        <row r="802">
          <cell r="A802" t="str">
            <v>06-01-000070594057</v>
          </cell>
        </row>
        <row r="803">
          <cell r="A803" t="str">
            <v>06-01-000070594059</v>
          </cell>
        </row>
        <row r="804">
          <cell r="A804" t="str">
            <v>06-01-000070594060</v>
          </cell>
        </row>
        <row r="805">
          <cell r="A805" t="str">
            <v>06-01-000070594062</v>
          </cell>
        </row>
        <row r="806">
          <cell r="A806" t="str">
            <v>06-01-000070594064</v>
          </cell>
        </row>
        <row r="807">
          <cell r="A807" t="str">
            <v>06-01-000070594065</v>
          </cell>
        </row>
        <row r="808">
          <cell r="A808" t="str">
            <v>06-01-000070594066</v>
          </cell>
        </row>
        <row r="809">
          <cell r="A809" t="str">
            <v>06-01-000070594068</v>
          </cell>
        </row>
        <row r="810">
          <cell r="A810" t="str">
            <v>06-01-000070594069</v>
          </cell>
        </row>
        <row r="811">
          <cell r="A811" t="str">
            <v>06-01-000070594070</v>
          </cell>
        </row>
        <row r="812">
          <cell r="A812" t="str">
            <v>06-01-000070594071</v>
          </cell>
        </row>
        <row r="813">
          <cell r="A813" t="str">
            <v>06-01-000070594073</v>
          </cell>
        </row>
        <row r="814">
          <cell r="A814" t="str">
            <v>06-01-000070594075</v>
          </cell>
        </row>
        <row r="815">
          <cell r="A815" t="str">
            <v>06-01-000070594076</v>
          </cell>
        </row>
        <row r="816">
          <cell r="A816" t="str">
            <v>06-01-000070594078</v>
          </cell>
        </row>
        <row r="817">
          <cell r="A817" t="str">
            <v>06-01-000070594079</v>
          </cell>
        </row>
        <row r="818">
          <cell r="A818" t="str">
            <v>06-01-000070594080</v>
          </cell>
        </row>
        <row r="819">
          <cell r="A819" t="str">
            <v>06-01-000070594083</v>
          </cell>
        </row>
        <row r="820">
          <cell r="A820" t="str">
            <v>06-01-000070594084</v>
          </cell>
        </row>
        <row r="821">
          <cell r="A821" t="str">
            <v>06-01-000070594085</v>
          </cell>
        </row>
        <row r="822">
          <cell r="A822" t="str">
            <v>06-01-000070594086</v>
          </cell>
        </row>
        <row r="823">
          <cell r="A823" t="str">
            <v>06-01-000070594087</v>
          </cell>
        </row>
        <row r="824">
          <cell r="A824" t="str">
            <v>06-01-000070594115</v>
          </cell>
        </row>
        <row r="825">
          <cell r="A825" t="str">
            <v>06-01-000070594116</v>
          </cell>
        </row>
        <row r="826">
          <cell r="A826" t="str">
            <v>06-01-000070594120</v>
          </cell>
        </row>
        <row r="827">
          <cell r="A827" t="str">
            <v>06-01-000070594126</v>
          </cell>
        </row>
        <row r="828">
          <cell r="A828" t="str">
            <v>06-01-000070594128</v>
          </cell>
        </row>
        <row r="829">
          <cell r="A829" t="str">
            <v>06-01-000070594147</v>
          </cell>
        </row>
        <row r="830">
          <cell r="A830" t="str">
            <v>06-01-000070594151</v>
          </cell>
        </row>
        <row r="831">
          <cell r="A831" t="str">
            <v>06-01-000070594152</v>
          </cell>
        </row>
        <row r="832">
          <cell r="A832" t="str">
            <v>06-01-000070594153</v>
          </cell>
        </row>
        <row r="833">
          <cell r="A833" t="str">
            <v>06-01-000070594154</v>
          </cell>
        </row>
        <row r="834">
          <cell r="A834" t="str">
            <v>06-01-000070594155</v>
          </cell>
        </row>
        <row r="835">
          <cell r="A835" t="str">
            <v>06-01-000070594156</v>
          </cell>
        </row>
        <row r="836">
          <cell r="A836" t="str">
            <v>06-01-000070594157</v>
          </cell>
        </row>
        <row r="837">
          <cell r="A837" t="str">
            <v>06-01-000070594158</v>
          </cell>
        </row>
        <row r="838">
          <cell r="A838" t="str">
            <v>06-01-000070594160</v>
          </cell>
        </row>
        <row r="839">
          <cell r="A839" t="str">
            <v>06-01-000070594161</v>
          </cell>
        </row>
        <row r="840">
          <cell r="A840" t="str">
            <v>06-01-000070594164</v>
          </cell>
        </row>
        <row r="841">
          <cell r="A841" t="str">
            <v>06-01-000070594165</v>
          </cell>
        </row>
        <row r="842">
          <cell r="A842" t="str">
            <v>06-01-000070594168</v>
          </cell>
        </row>
        <row r="843">
          <cell r="A843" t="str">
            <v>06-01-000070594170</v>
          </cell>
        </row>
        <row r="844">
          <cell r="A844" t="str">
            <v>06-01-000070594173</v>
          </cell>
        </row>
        <row r="845">
          <cell r="A845" t="str">
            <v>06-01-000070594175</v>
          </cell>
        </row>
        <row r="846">
          <cell r="A846" t="str">
            <v>06-01-000070594176</v>
          </cell>
        </row>
        <row r="847">
          <cell r="A847" t="str">
            <v>06-01-000070594183</v>
          </cell>
        </row>
        <row r="848">
          <cell r="A848" t="str">
            <v>06-01-000070594184</v>
          </cell>
        </row>
        <row r="849">
          <cell r="A849" t="str">
            <v>06-01-000070594185</v>
          </cell>
        </row>
        <row r="850">
          <cell r="A850" t="str">
            <v>06-01-000070594191</v>
          </cell>
        </row>
        <row r="851">
          <cell r="A851" t="str">
            <v>06-01-000070594192</v>
          </cell>
        </row>
        <row r="852">
          <cell r="A852" t="str">
            <v>06-01-000070594195</v>
          </cell>
        </row>
        <row r="853">
          <cell r="A853" t="str">
            <v>06-01-000070594197</v>
          </cell>
        </row>
        <row r="854">
          <cell r="A854" t="str">
            <v>06-01-000070594198</v>
          </cell>
        </row>
        <row r="855">
          <cell r="A855" t="str">
            <v>06-01-000070594201</v>
          </cell>
        </row>
        <row r="856">
          <cell r="A856" t="str">
            <v>06-01-000070594202</v>
          </cell>
        </row>
        <row r="857">
          <cell r="A857" t="str">
            <v>06-01-000070594204</v>
          </cell>
        </row>
        <row r="858">
          <cell r="A858" t="str">
            <v>06-01-000070594209</v>
          </cell>
        </row>
        <row r="859">
          <cell r="A859" t="str">
            <v>06-01-000070594215</v>
          </cell>
        </row>
        <row r="860">
          <cell r="A860" t="str">
            <v>06-01-000070594218</v>
          </cell>
        </row>
        <row r="861">
          <cell r="A861" t="str">
            <v>06-01-000070594219</v>
          </cell>
        </row>
        <row r="862">
          <cell r="A862" t="str">
            <v>06-01-000070594221</v>
          </cell>
        </row>
        <row r="863">
          <cell r="A863" t="str">
            <v>06-01-000070594222</v>
          </cell>
        </row>
        <row r="864">
          <cell r="A864" t="str">
            <v>06-01-000070594225</v>
          </cell>
        </row>
        <row r="865">
          <cell r="A865" t="str">
            <v>06-01-000070594234</v>
          </cell>
        </row>
        <row r="866">
          <cell r="A866" t="str">
            <v>06-01-000070594237</v>
          </cell>
        </row>
        <row r="867">
          <cell r="A867" t="str">
            <v>06-01-000070594243</v>
          </cell>
        </row>
        <row r="868">
          <cell r="A868" t="str">
            <v>06-01-000070594246</v>
          </cell>
        </row>
        <row r="869">
          <cell r="A869" t="str">
            <v>06-01-000070594249</v>
          </cell>
        </row>
        <row r="870">
          <cell r="A870" t="str">
            <v>06-01-000070594255</v>
          </cell>
        </row>
        <row r="871">
          <cell r="A871" t="str">
            <v>06-01-000070594260</v>
          </cell>
        </row>
        <row r="872">
          <cell r="A872" t="str">
            <v>06-01-000070594262</v>
          </cell>
        </row>
        <row r="873">
          <cell r="A873" t="str">
            <v>06-01-000070594283</v>
          </cell>
        </row>
        <row r="874">
          <cell r="A874" t="str">
            <v>06-01-000070594284</v>
          </cell>
        </row>
        <row r="875">
          <cell r="A875" t="str">
            <v>06-01-000070594285</v>
          </cell>
        </row>
        <row r="876">
          <cell r="A876" t="str">
            <v>06-01-000070594287</v>
          </cell>
        </row>
        <row r="877">
          <cell r="A877" t="str">
            <v>06-01-000070594290</v>
          </cell>
        </row>
        <row r="878">
          <cell r="A878" t="str">
            <v>06-01-000070594296</v>
          </cell>
        </row>
        <row r="879">
          <cell r="A879" t="str">
            <v>06-01-000070594299</v>
          </cell>
        </row>
        <row r="880">
          <cell r="A880" t="str">
            <v>06-01-000070594300</v>
          </cell>
        </row>
        <row r="881">
          <cell r="A881" t="str">
            <v>06-01-000070594314</v>
          </cell>
        </row>
        <row r="882">
          <cell r="A882" t="str">
            <v>06-01-000070594315</v>
          </cell>
        </row>
        <row r="883">
          <cell r="A883" t="str">
            <v>06-01-000070594316</v>
          </cell>
        </row>
        <row r="884">
          <cell r="A884" t="str">
            <v>06-01-000070594317</v>
          </cell>
        </row>
        <row r="885">
          <cell r="A885" t="str">
            <v>06-01-000070594318</v>
          </cell>
        </row>
        <row r="886">
          <cell r="A886" t="str">
            <v>06-01-000070594328</v>
          </cell>
        </row>
        <row r="887">
          <cell r="A887" t="str">
            <v>06-01-000070594329</v>
          </cell>
        </row>
        <row r="888">
          <cell r="A888" t="str">
            <v>06-01-000070594330</v>
          </cell>
        </row>
        <row r="889">
          <cell r="A889" t="str">
            <v>06-01-000070594331</v>
          </cell>
        </row>
        <row r="890">
          <cell r="A890" t="str">
            <v>06-01-000070594332</v>
          </cell>
        </row>
        <row r="891">
          <cell r="A891" t="str">
            <v>06-01-000070594333</v>
          </cell>
        </row>
        <row r="892">
          <cell r="A892" t="str">
            <v>06-01-000070594334</v>
          </cell>
        </row>
        <row r="893">
          <cell r="A893" t="str">
            <v>06-01-000070594354</v>
          </cell>
        </row>
        <row r="894">
          <cell r="A894" t="str">
            <v>06-01-000070594364</v>
          </cell>
        </row>
        <row r="895">
          <cell r="A895" t="str">
            <v>06-01-000070594367</v>
          </cell>
        </row>
        <row r="896">
          <cell r="A896" t="str">
            <v>06-01-000070594386</v>
          </cell>
        </row>
        <row r="897">
          <cell r="A897" t="str">
            <v>06-01-000070594387</v>
          </cell>
        </row>
        <row r="898">
          <cell r="A898" t="str">
            <v>06-01-000070594388</v>
          </cell>
        </row>
        <row r="899">
          <cell r="A899" t="str">
            <v>06-01-000070594389</v>
          </cell>
        </row>
        <row r="900">
          <cell r="A900" t="str">
            <v>06-01-000070594390</v>
          </cell>
        </row>
        <row r="901">
          <cell r="A901" t="str">
            <v>06-01-000070594392</v>
          </cell>
        </row>
        <row r="902">
          <cell r="A902" t="str">
            <v>06-01-000070594393</v>
          </cell>
        </row>
        <row r="903">
          <cell r="A903" t="str">
            <v>06-01-000070594394</v>
          </cell>
        </row>
        <row r="904">
          <cell r="A904" t="str">
            <v>06-01-000070594396</v>
          </cell>
        </row>
        <row r="905">
          <cell r="A905" t="str">
            <v>06-01-000070594398</v>
          </cell>
        </row>
        <row r="906">
          <cell r="A906" t="str">
            <v>06-01-000070594400</v>
          </cell>
        </row>
        <row r="907">
          <cell r="A907" t="str">
            <v>06-01-000070594402</v>
          </cell>
        </row>
        <row r="908">
          <cell r="A908" t="str">
            <v>06-01-000070594406</v>
          </cell>
        </row>
        <row r="909">
          <cell r="A909" t="str">
            <v>06-01-000070594407</v>
          </cell>
        </row>
        <row r="910">
          <cell r="A910" t="str">
            <v>06-01-000070594416</v>
          </cell>
        </row>
        <row r="911">
          <cell r="A911" t="str">
            <v>06-01-000070594418</v>
          </cell>
        </row>
        <row r="912">
          <cell r="A912" t="str">
            <v>06-01-000070594423</v>
          </cell>
        </row>
        <row r="913">
          <cell r="A913" t="str">
            <v>06-01-000070594425</v>
          </cell>
        </row>
        <row r="914">
          <cell r="A914" t="str">
            <v>06-01-000070594427</v>
          </cell>
        </row>
        <row r="915">
          <cell r="A915" t="str">
            <v>06-01-000070594429</v>
          </cell>
        </row>
        <row r="916">
          <cell r="A916" t="str">
            <v>06-01-000070594436</v>
          </cell>
        </row>
        <row r="917">
          <cell r="A917" t="str">
            <v>06-01-000070594439</v>
          </cell>
        </row>
        <row r="918">
          <cell r="A918" t="str">
            <v>06-01-000070594440</v>
          </cell>
        </row>
        <row r="919">
          <cell r="A919" t="str">
            <v>06-01-000070594443</v>
          </cell>
        </row>
        <row r="920">
          <cell r="A920" t="str">
            <v>06-01-000070594444</v>
          </cell>
        </row>
        <row r="921">
          <cell r="A921" t="str">
            <v>06-01-000070594445</v>
          </cell>
        </row>
        <row r="922">
          <cell r="A922" t="str">
            <v>06-01-000070594446</v>
          </cell>
        </row>
        <row r="923">
          <cell r="A923" t="str">
            <v>06-01-000070594450</v>
          </cell>
        </row>
        <row r="924">
          <cell r="A924" t="str">
            <v>06-01-000070594451</v>
          </cell>
        </row>
        <row r="925">
          <cell r="A925" t="str">
            <v>06-01-000070594454</v>
          </cell>
        </row>
        <row r="926">
          <cell r="A926" t="str">
            <v>06-01-000070594456</v>
          </cell>
        </row>
        <row r="927">
          <cell r="A927" t="str">
            <v>06-01-000070594457</v>
          </cell>
        </row>
        <row r="928">
          <cell r="A928" t="str">
            <v>06-01-000070594460</v>
          </cell>
        </row>
        <row r="929">
          <cell r="A929" t="str">
            <v>06-01-000070594464</v>
          </cell>
        </row>
        <row r="930">
          <cell r="A930" t="str">
            <v>06-01-000070594469</v>
          </cell>
        </row>
        <row r="931">
          <cell r="A931" t="str">
            <v>06-01-000070594473</v>
          </cell>
        </row>
        <row r="932">
          <cell r="A932" t="str">
            <v>06-01-000070594475</v>
          </cell>
        </row>
        <row r="933">
          <cell r="A933" t="str">
            <v>06-01-000070594478</v>
          </cell>
        </row>
        <row r="934">
          <cell r="A934" t="str">
            <v>06-01-000070594484</v>
          </cell>
        </row>
        <row r="935">
          <cell r="A935" t="str">
            <v>06-01-000070594489</v>
          </cell>
        </row>
        <row r="936">
          <cell r="A936" t="str">
            <v>06-01-000070594492</v>
          </cell>
        </row>
        <row r="937">
          <cell r="A937" t="str">
            <v>06-01-000070594494</v>
          </cell>
        </row>
        <row r="938">
          <cell r="A938" t="str">
            <v>06-01-000070594495</v>
          </cell>
        </row>
        <row r="939">
          <cell r="A939" t="str">
            <v>06-01-000070594499</v>
          </cell>
        </row>
        <row r="940">
          <cell r="A940" t="str">
            <v>06-01-000070594540</v>
          </cell>
        </row>
        <row r="941">
          <cell r="A941" t="str">
            <v>06-01-000070594560</v>
          </cell>
        </row>
        <row r="942">
          <cell r="A942" t="str">
            <v>06-01-000070594564</v>
          </cell>
        </row>
        <row r="943">
          <cell r="A943" t="str">
            <v>06-01-000070594569</v>
          </cell>
        </row>
        <row r="944">
          <cell r="A944" t="str">
            <v>06-01-000070594572</v>
          </cell>
        </row>
        <row r="945">
          <cell r="A945" t="str">
            <v>06-01-000070594585</v>
          </cell>
        </row>
        <row r="946">
          <cell r="A946" t="str">
            <v>06-01-000070594587</v>
          </cell>
        </row>
        <row r="947">
          <cell r="A947" t="str">
            <v>06-01-000070594590</v>
          </cell>
        </row>
        <row r="948">
          <cell r="A948" t="str">
            <v>06-01-000070594592</v>
          </cell>
        </row>
        <row r="949">
          <cell r="A949" t="str">
            <v>06-01-000070594597</v>
          </cell>
        </row>
        <row r="950">
          <cell r="A950" t="str">
            <v>06-01-000070594600</v>
          </cell>
        </row>
        <row r="951">
          <cell r="A951" t="str">
            <v>06-01-000070594602</v>
          </cell>
        </row>
        <row r="952">
          <cell r="A952" t="str">
            <v>06-01-000070594606</v>
          </cell>
        </row>
        <row r="953">
          <cell r="A953" t="str">
            <v>06-01-000070594608</v>
          </cell>
        </row>
        <row r="954">
          <cell r="A954" t="str">
            <v>06-01-000070594610</v>
          </cell>
        </row>
        <row r="955">
          <cell r="A955" t="str">
            <v>06-01-000070594612</v>
          </cell>
        </row>
        <row r="956">
          <cell r="A956" t="str">
            <v>06-01-000070594613</v>
          </cell>
        </row>
        <row r="957">
          <cell r="A957" t="str">
            <v>06-01-000070594615</v>
          </cell>
        </row>
        <row r="958">
          <cell r="A958" t="str">
            <v>06-01-000070594622</v>
          </cell>
        </row>
        <row r="959">
          <cell r="A959" t="str">
            <v>06-01-000070594625</v>
          </cell>
        </row>
        <row r="960">
          <cell r="A960" t="str">
            <v>06-01-000070594630</v>
          </cell>
        </row>
        <row r="961">
          <cell r="A961" t="str">
            <v>06-01-000070594639</v>
          </cell>
        </row>
        <row r="962">
          <cell r="A962" t="str">
            <v>06-01-000070594643</v>
          </cell>
        </row>
        <row r="963">
          <cell r="A963" t="str">
            <v>06-01-000070594644</v>
          </cell>
        </row>
        <row r="964">
          <cell r="A964" t="str">
            <v>06-01-000070594645</v>
          </cell>
        </row>
        <row r="965">
          <cell r="A965" t="str">
            <v>06-01-000070594646</v>
          </cell>
        </row>
        <row r="966">
          <cell r="A966" t="str">
            <v>06-01-000070594649</v>
          </cell>
        </row>
        <row r="967">
          <cell r="A967" t="str">
            <v>06-01-000070594650</v>
          </cell>
        </row>
        <row r="968">
          <cell r="A968" t="str">
            <v>06-01-000070594651</v>
          </cell>
        </row>
        <row r="969">
          <cell r="A969" t="str">
            <v>06-01-000070594654</v>
          </cell>
        </row>
        <row r="970">
          <cell r="A970" t="str">
            <v>06-01-000070594660</v>
          </cell>
        </row>
        <row r="971">
          <cell r="A971" t="str">
            <v>06-01-000070594661</v>
          </cell>
        </row>
        <row r="972">
          <cell r="A972" t="str">
            <v>06-01-000070594663</v>
          </cell>
        </row>
        <row r="973">
          <cell r="A973" t="str">
            <v>06-01-000070594665</v>
          </cell>
        </row>
        <row r="974">
          <cell r="A974" t="str">
            <v>06-01-000070594666</v>
          </cell>
        </row>
        <row r="975">
          <cell r="A975" t="str">
            <v>06-01-000070594668</v>
          </cell>
        </row>
        <row r="976">
          <cell r="A976" t="str">
            <v>06-01-000070594669</v>
          </cell>
        </row>
        <row r="977">
          <cell r="A977" t="str">
            <v>06-01-000070594670</v>
          </cell>
        </row>
        <row r="978">
          <cell r="A978" t="str">
            <v>06-01-000070594672</v>
          </cell>
        </row>
        <row r="979">
          <cell r="A979" t="str">
            <v>06-01-000070594674</v>
          </cell>
        </row>
        <row r="980">
          <cell r="A980" t="str">
            <v>06-01-000070594678</v>
          </cell>
        </row>
        <row r="981">
          <cell r="A981" t="str">
            <v>06-01-000070594692</v>
          </cell>
        </row>
        <row r="982">
          <cell r="A982" t="str">
            <v>06-01-000070594699</v>
          </cell>
        </row>
        <row r="983">
          <cell r="A983" t="str">
            <v>06-01-000070594711</v>
          </cell>
        </row>
        <row r="984">
          <cell r="A984" t="str">
            <v>06-01-000070594712</v>
          </cell>
        </row>
        <row r="985">
          <cell r="A985" t="str">
            <v>06-01-000070594715</v>
          </cell>
        </row>
        <row r="986">
          <cell r="A986" t="str">
            <v>06-01-000070594719</v>
          </cell>
        </row>
        <row r="987">
          <cell r="A987" t="str">
            <v>06-01-000070594721</v>
          </cell>
        </row>
        <row r="988">
          <cell r="A988" t="str">
            <v>06-01-000070594731</v>
          </cell>
        </row>
        <row r="989">
          <cell r="A989" t="str">
            <v>06-01-000070594733</v>
          </cell>
        </row>
        <row r="990">
          <cell r="A990" t="str">
            <v>06-01-000070594735</v>
          </cell>
        </row>
        <row r="991">
          <cell r="A991" t="str">
            <v>06-01-000070594759</v>
          </cell>
        </row>
        <row r="992">
          <cell r="A992" t="str">
            <v>06-01-000070594766</v>
          </cell>
        </row>
        <row r="993">
          <cell r="A993" t="str">
            <v>06-01-000070594780</v>
          </cell>
        </row>
        <row r="994">
          <cell r="A994" t="str">
            <v>06-01-000070594784</v>
          </cell>
        </row>
        <row r="995">
          <cell r="A995" t="str">
            <v>06-01-000070594785</v>
          </cell>
        </row>
        <row r="996">
          <cell r="A996" t="str">
            <v>06-01-000070594787</v>
          </cell>
        </row>
        <row r="997">
          <cell r="A997" t="str">
            <v>06-01-000070594790</v>
          </cell>
        </row>
        <row r="998">
          <cell r="A998" t="str">
            <v>06-01-000070594793</v>
          </cell>
        </row>
        <row r="999">
          <cell r="A999" t="str">
            <v>06-01-000070594796</v>
          </cell>
        </row>
        <row r="1000">
          <cell r="A1000" t="str">
            <v>06-01-000070594802</v>
          </cell>
        </row>
        <row r="1001">
          <cell r="A1001" t="str">
            <v>06-01-000070594813</v>
          </cell>
        </row>
        <row r="1002">
          <cell r="A1002" t="str">
            <v>06-01-000070594843</v>
          </cell>
        </row>
        <row r="1003">
          <cell r="A1003" t="str">
            <v>06-01-000070594845</v>
          </cell>
        </row>
        <row r="1004">
          <cell r="A1004" t="str">
            <v>06-01-000070594847</v>
          </cell>
        </row>
        <row r="1005">
          <cell r="A1005" t="str">
            <v>06-01-000070594862</v>
          </cell>
        </row>
        <row r="1006">
          <cell r="A1006" t="str">
            <v>06-01-000070594864</v>
          </cell>
        </row>
        <row r="1007">
          <cell r="A1007" t="str">
            <v>06-01-000070594865</v>
          </cell>
        </row>
        <row r="1008">
          <cell r="A1008" t="str">
            <v>06-01-000070594866</v>
          </cell>
        </row>
        <row r="1009">
          <cell r="A1009" t="str">
            <v>06-01-000070594868</v>
          </cell>
        </row>
        <row r="1010">
          <cell r="A1010" t="str">
            <v>06-01-000070594869</v>
          </cell>
        </row>
        <row r="1011">
          <cell r="A1011" t="str">
            <v>06-01-000070594871</v>
          </cell>
        </row>
        <row r="1012">
          <cell r="A1012" t="str">
            <v>06-01-000070594872</v>
          </cell>
        </row>
        <row r="1013">
          <cell r="A1013" t="str">
            <v>06-01-000070594873</v>
          </cell>
        </row>
        <row r="1014">
          <cell r="A1014" t="str">
            <v>06-01-000070594874</v>
          </cell>
        </row>
        <row r="1015">
          <cell r="A1015" t="str">
            <v>06-01-000070594875</v>
          </cell>
        </row>
        <row r="1016">
          <cell r="A1016" t="str">
            <v>06-01-000070594877</v>
          </cell>
        </row>
        <row r="1017">
          <cell r="A1017" t="str">
            <v>06-01-000070594878</v>
          </cell>
        </row>
        <row r="1018">
          <cell r="A1018" t="str">
            <v>06-01-000070594879</v>
          </cell>
        </row>
        <row r="1019">
          <cell r="A1019" t="str">
            <v>06-01-000070594882</v>
          </cell>
        </row>
        <row r="1020">
          <cell r="A1020" t="str">
            <v>06-01-000070594892</v>
          </cell>
        </row>
        <row r="1021">
          <cell r="A1021" t="str">
            <v>06-01-000070594893</v>
          </cell>
        </row>
        <row r="1022">
          <cell r="A1022" t="str">
            <v>06-01-000070594894</v>
          </cell>
        </row>
        <row r="1023">
          <cell r="A1023" t="str">
            <v>06-01-000070594935</v>
          </cell>
        </row>
        <row r="1024">
          <cell r="A1024" t="str">
            <v>06-01-000070594937</v>
          </cell>
        </row>
        <row r="1025">
          <cell r="A1025" t="str">
            <v>06-01-000070594938</v>
          </cell>
        </row>
        <row r="1026">
          <cell r="A1026" t="str">
            <v>06-01-000070594939</v>
          </cell>
        </row>
        <row r="1027">
          <cell r="A1027" t="str">
            <v>06-01-000070594941</v>
          </cell>
        </row>
        <row r="1028">
          <cell r="A1028" t="str">
            <v>06-01-000070594942</v>
          </cell>
        </row>
        <row r="1029">
          <cell r="A1029" t="str">
            <v>06-01-000070594946</v>
          </cell>
        </row>
        <row r="1030">
          <cell r="A1030" t="str">
            <v>06-01-000070594947</v>
          </cell>
        </row>
        <row r="1031">
          <cell r="A1031" t="str">
            <v>06-01-000070594949</v>
          </cell>
        </row>
        <row r="1032">
          <cell r="A1032" t="str">
            <v>06-01-000070594951</v>
          </cell>
        </row>
        <row r="1033">
          <cell r="A1033" t="str">
            <v>06-01-000070594953</v>
          </cell>
        </row>
        <row r="1034">
          <cell r="A1034" t="str">
            <v>06-01-000070594957</v>
          </cell>
        </row>
        <row r="1035">
          <cell r="A1035" t="str">
            <v>06-01-000070594960</v>
          </cell>
        </row>
        <row r="1036">
          <cell r="A1036" t="str">
            <v>06-01-000070594962</v>
          </cell>
        </row>
        <row r="1037">
          <cell r="A1037" t="str">
            <v>06-01-000070594964</v>
          </cell>
        </row>
        <row r="1038">
          <cell r="A1038" t="str">
            <v>06-01-000070594965</v>
          </cell>
        </row>
        <row r="1039">
          <cell r="A1039" t="str">
            <v>06-01-000070594966</v>
          </cell>
        </row>
        <row r="1040">
          <cell r="A1040" t="str">
            <v>06-01-000070594968</v>
          </cell>
        </row>
        <row r="1041">
          <cell r="A1041" t="str">
            <v>06-01-000070594978</v>
          </cell>
        </row>
        <row r="1042">
          <cell r="A1042" t="str">
            <v>06-01-000070594987</v>
          </cell>
        </row>
        <row r="1043">
          <cell r="A1043" t="str">
            <v>06-01-000070594988</v>
          </cell>
        </row>
        <row r="1044">
          <cell r="A1044" t="str">
            <v>06-01-000070594989</v>
          </cell>
        </row>
        <row r="1045">
          <cell r="A1045" t="str">
            <v>06-01-000070594991</v>
          </cell>
        </row>
        <row r="1046">
          <cell r="A1046" t="str">
            <v>06-01-000070594992</v>
          </cell>
        </row>
        <row r="1047">
          <cell r="A1047" t="str">
            <v>06-01-000070594994</v>
          </cell>
        </row>
        <row r="1048">
          <cell r="A1048" t="str">
            <v>06-01-000070594995</v>
          </cell>
        </row>
        <row r="1049">
          <cell r="A1049" t="str">
            <v>06-01-000070594999</v>
          </cell>
        </row>
        <row r="1050">
          <cell r="A1050" t="str">
            <v>06-01-000070595002</v>
          </cell>
        </row>
        <row r="1051">
          <cell r="A1051" t="str">
            <v>06-01-000070595004</v>
          </cell>
        </row>
        <row r="1052">
          <cell r="A1052" t="str">
            <v>06-01-000070595005</v>
          </cell>
        </row>
        <row r="1053">
          <cell r="A1053" t="str">
            <v>06-01-000070595007</v>
          </cell>
        </row>
        <row r="1054">
          <cell r="A1054" t="str">
            <v>06-01-000070595011</v>
          </cell>
        </row>
        <row r="1055">
          <cell r="A1055" t="str">
            <v>06-01-000070595013</v>
          </cell>
        </row>
        <row r="1056">
          <cell r="A1056" t="str">
            <v>06-01-000070595016</v>
          </cell>
        </row>
        <row r="1057">
          <cell r="A1057" t="str">
            <v>06-01-000070595017</v>
          </cell>
        </row>
        <row r="1058">
          <cell r="A1058" t="str">
            <v>06-01-000070595019</v>
          </cell>
        </row>
        <row r="1059">
          <cell r="A1059" t="str">
            <v>06-01-000070595020</v>
          </cell>
        </row>
        <row r="1060">
          <cell r="A1060" t="str">
            <v>06-01-000070595021</v>
          </cell>
        </row>
        <row r="1061">
          <cell r="A1061" t="str">
            <v>06-01-000070595023</v>
          </cell>
        </row>
        <row r="1062">
          <cell r="A1062" t="str">
            <v>06-01-000070595027</v>
          </cell>
        </row>
        <row r="1063">
          <cell r="A1063" t="str">
            <v>06-01-000070595028</v>
          </cell>
        </row>
        <row r="1064">
          <cell r="A1064" t="str">
            <v>06-01-000070595029</v>
          </cell>
        </row>
        <row r="1065">
          <cell r="A1065" t="str">
            <v>06-01-000070595030</v>
          </cell>
        </row>
        <row r="1066">
          <cell r="A1066" t="str">
            <v>06-01-000070595031</v>
          </cell>
        </row>
        <row r="1067">
          <cell r="A1067" t="str">
            <v>06-01-000070595037</v>
          </cell>
        </row>
        <row r="1068">
          <cell r="A1068" t="str">
            <v>06-01-000070595039</v>
          </cell>
        </row>
        <row r="1069">
          <cell r="A1069" t="str">
            <v>06-01-000070595041</v>
          </cell>
        </row>
        <row r="1070">
          <cell r="A1070" t="str">
            <v>06-01-000070595042</v>
          </cell>
        </row>
        <row r="1071">
          <cell r="A1071" t="str">
            <v>06-01-000070595043</v>
          </cell>
        </row>
        <row r="1072">
          <cell r="A1072" t="str">
            <v>06-01-000070595046</v>
          </cell>
        </row>
        <row r="1073">
          <cell r="A1073" t="str">
            <v>06-01-000070595051</v>
          </cell>
        </row>
        <row r="1074">
          <cell r="A1074" t="str">
            <v>06-01-000070595071</v>
          </cell>
        </row>
        <row r="1075">
          <cell r="A1075" t="str">
            <v>06-01-000070595074</v>
          </cell>
        </row>
        <row r="1076">
          <cell r="A1076" t="str">
            <v>06-01-000070595076</v>
          </cell>
        </row>
        <row r="1077">
          <cell r="A1077" t="str">
            <v>06-01-000070595080</v>
          </cell>
        </row>
        <row r="1078">
          <cell r="A1078" t="str">
            <v>06-01-000070595082</v>
          </cell>
        </row>
        <row r="1079">
          <cell r="A1079" t="str">
            <v>06-01-000070595083</v>
          </cell>
        </row>
        <row r="1080">
          <cell r="A1080" t="str">
            <v>06-01-000070595084</v>
          </cell>
        </row>
        <row r="1081">
          <cell r="A1081" t="str">
            <v>06-01-000070595092</v>
          </cell>
        </row>
        <row r="1082">
          <cell r="A1082" t="str">
            <v>06-01-000070595100</v>
          </cell>
        </row>
        <row r="1083">
          <cell r="A1083" t="str">
            <v>06-01-000070595115</v>
          </cell>
        </row>
        <row r="1084">
          <cell r="A1084" t="str">
            <v>06-01-000070595119</v>
          </cell>
        </row>
        <row r="1085">
          <cell r="A1085" t="str">
            <v>06-01-000070595122</v>
          </cell>
        </row>
        <row r="1086">
          <cell r="A1086" t="str">
            <v>06-01-000070595124</v>
          </cell>
        </row>
        <row r="1087">
          <cell r="A1087" t="str">
            <v>06-01-000070595126</v>
          </cell>
        </row>
        <row r="1088">
          <cell r="A1088" t="str">
            <v>06-01-000070595129</v>
          </cell>
        </row>
        <row r="1089">
          <cell r="A1089" t="str">
            <v>06-01-000070595165</v>
          </cell>
        </row>
        <row r="1090">
          <cell r="A1090" t="str">
            <v>06-01-000070595176</v>
          </cell>
        </row>
        <row r="1091">
          <cell r="A1091" t="str">
            <v>06-01-000070595177</v>
          </cell>
        </row>
        <row r="1092">
          <cell r="A1092" t="str">
            <v>06-01-000070595178</v>
          </cell>
        </row>
        <row r="1093">
          <cell r="A1093" t="str">
            <v>06-01-000070595182</v>
          </cell>
        </row>
        <row r="1094">
          <cell r="A1094" t="str">
            <v>06-01-000070595183</v>
          </cell>
        </row>
        <row r="1095">
          <cell r="A1095" t="str">
            <v>06-01-000070595188</v>
          </cell>
        </row>
        <row r="1096">
          <cell r="A1096" t="str">
            <v>06-01-000070595189</v>
          </cell>
        </row>
        <row r="1097">
          <cell r="A1097" t="str">
            <v>06-01-000070595190</v>
          </cell>
        </row>
        <row r="1098">
          <cell r="A1098" t="str">
            <v>06-01-000070595191</v>
          </cell>
        </row>
        <row r="1099">
          <cell r="A1099" t="str">
            <v>06-01-000070595198</v>
          </cell>
        </row>
        <row r="1100">
          <cell r="A1100" t="str">
            <v>06-01-000070595201</v>
          </cell>
        </row>
        <row r="1101">
          <cell r="A1101" t="str">
            <v>06-01-000070595202</v>
          </cell>
        </row>
        <row r="1102">
          <cell r="A1102" t="str">
            <v>06-01-000070595203</v>
          </cell>
        </row>
        <row r="1103">
          <cell r="A1103" t="str">
            <v>06-01-000070595205</v>
          </cell>
        </row>
        <row r="1104">
          <cell r="A1104" t="str">
            <v>06-01-000070595206</v>
          </cell>
        </row>
        <row r="1105">
          <cell r="A1105" t="str">
            <v>06-01-000070595208</v>
          </cell>
        </row>
        <row r="1106">
          <cell r="A1106" t="str">
            <v>06-01-000070595213</v>
          </cell>
        </row>
        <row r="1107">
          <cell r="A1107" t="str">
            <v>06-01-000070595216</v>
          </cell>
        </row>
        <row r="1108">
          <cell r="A1108" t="str">
            <v>06-01-000070595220</v>
          </cell>
        </row>
        <row r="1109">
          <cell r="A1109" t="str">
            <v>06-01-000070595221</v>
          </cell>
        </row>
        <row r="1110">
          <cell r="A1110" t="str">
            <v>06-01-000070595222</v>
          </cell>
        </row>
        <row r="1111">
          <cell r="A1111" t="str">
            <v>06-01-000070595223</v>
          </cell>
        </row>
        <row r="1112">
          <cell r="A1112" t="str">
            <v>06-01-000070595225</v>
          </cell>
        </row>
        <row r="1113">
          <cell r="A1113" t="str">
            <v>06-01-000070595229</v>
          </cell>
        </row>
        <row r="1114">
          <cell r="A1114" t="str">
            <v>06-01-000070595233</v>
          </cell>
        </row>
        <row r="1115">
          <cell r="A1115" t="str">
            <v>06-01-000070595237</v>
          </cell>
        </row>
        <row r="1116">
          <cell r="A1116" t="str">
            <v>06-01-000070595239</v>
          </cell>
        </row>
        <row r="1117">
          <cell r="A1117" t="str">
            <v>06-01-000070595241</v>
          </cell>
        </row>
        <row r="1118">
          <cell r="A1118" t="str">
            <v>06-01-000070595242</v>
          </cell>
        </row>
        <row r="1119">
          <cell r="A1119" t="str">
            <v>06-01-000070595243</v>
          </cell>
        </row>
        <row r="1120">
          <cell r="A1120" t="str">
            <v>06-01-000070595245</v>
          </cell>
        </row>
        <row r="1121">
          <cell r="A1121" t="str">
            <v>06-01-000070595246</v>
          </cell>
        </row>
        <row r="1122">
          <cell r="A1122" t="str">
            <v>06-01-000070595263</v>
          </cell>
        </row>
        <row r="1123">
          <cell r="A1123" t="str">
            <v>06-01-000070595292</v>
          </cell>
        </row>
        <row r="1124">
          <cell r="A1124" t="str">
            <v>06-01-000070595294</v>
          </cell>
        </row>
        <row r="1125">
          <cell r="A1125" t="str">
            <v>06-01-000070595295</v>
          </cell>
        </row>
        <row r="1126">
          <cell r="A1126" t="str">
            <v>06-01-000070595297</v>
          </cell>
        </row>
        <row r="1127">
          <cell r="A1127" t="str">
            <v>06-01-000070595300</v>
          </cell>
        </row>
        <row r="1128">
          <cell r="A1128" t="str">
            <v>06-01-000070595302</v>
          </cell>
        </row>
        <row r="1129">
          <cell r="A1129" t="str">
            <v>06-01-000070595319</v>
          </cell>
        </row>
        <row r="1130">
          <cell r="A1130" t="str">
            <v>06-01-000070595320</v>
          </cell>
        </row>
        <row r="1131">
          <cell r="A1131" t="str">
            <v>06-01-000070595321</v>
          </cell>
        </row>
        <row r="1132">
          <cell r="A1132" t="str">
            <v>06-01-000070595322</v>
          </cell>
        </row>
        <row r="1133">
          <cell r="A1133" t="str">
            <v>06-01-000070595326</v>
          </cell>
        </row>
        <row r="1134">
          <cell r="A1134" t="str">
            <v>06-01-000070595328</v>
          </cell>
        </row>
        <row r="1135">
          <cell r="A1135" t="str">
            <v>06-01-000070595329</v>
          </cell>
        </row>
        <row r="1136">
          <cell r="A1136" t="str">
            <v>06-01-000070595336</v>
          </cell>
        </row>
        <row r="1137">
          <cell r="A1137" t="str">
            <v>06-01-000070595337</v>
          </cell>
        </row>
        <row r="1138">
          <cell r="A1138" t="str">
            <v>06-01-000070595340</v>
          </cell>
        </row>
        <row r="1139">
          <cell r="A1139" t="str">
            <v>06-01-000070595341</v>
          </cell>
        </row>
        <row r="1140">
          <cell r="A1140" t="str">
            <v>06-01-000070595344</v>
          </cell>
        </row>
        <row r="1141">
          <cell r="A1141" t="str">
            <v>06-01-000070595355</v>
          </cell>
        </row>
        <row r="1142">
          <cell r="A1142" t="str">
            <v>06-01-000070595372</v>
          </cell>
        </row>
        <row r="1143">
          <cell r="A1143" t="str">
            <v>06-01-000070595373</v>
          </cell>
        </row>
        <row r="1144">
          <cell r="A1144" t="str">
            <v>06-01-000070595379</v>
          </cell>
        </row>
        <row r="1145">
          <cell r="A1145" t="str">
            <v>06-01-000070595381</v>
          </cell>
        </row>
        <row r="1146">
          <cell r="A1146" t="str">
            <v>06-01-000070595383</v>
          </cell>
        </row>
        <row r="1147">
          <cell r="A1147" t="str">
            <v>06-01-000070595387</v>
          </cell>
        </row>
        <row r="1148">
          <cell r="A1148" t="str">
            <v>06-01-000070595391</v>
          </cell>
        </row>
        <row r="1149">
          <cell r="A1149" t="str">
            <v>06-01-000070595392</v>
          </cell>
        </row>
        <row r="1150">
          <cell r="A1150" t="str">
            <v>06-01-000070595398</v>
          </cell>
        </row>
        <row r="1151">
          <cell r="A1151" t="str">
            <v>06-01-000070595400</v>
          </cell>
        </row>
        <row r="1152">
          <cell r="A1152" t="str">
            <v>06-01-000070595407</v>
          </cell>
        </row>
        <row r="1153">
          <cell r="A1153" t="str">
            <v>06-01-000070595413</v>
          </cell>
        </row>
        <row r="1154">
          <cell r="A1154" t="str">
            <v>06-01-000070595418</v>
          </cell>
        </row>
        <row r="1155">
          <cell r="A1155" t="str">
            <v>06-01-000070595420</v>
          </cell>
        </row>
        <row r="1156">
          <cell r="A1156" t="str">
            <v>06-01-000070595421</v>
          </cell>
        </row>
        <row r="1157">
          <cell r="A1157" t="str">
            <v>06-01-000070595422</v>
          </cell>
        </row>
        <row r="1158">
          <cell r="A1158" t="str">
            <v>06-01-000070595423</v>
          </cell>
        </row>
        <row r="1159">
          <cell r="A1159" t="str">
            <v>06-01-000070595425</v>
          </cell>
        </row>
        <row r="1160">
          <cell r="A1160" t="str">
            <v>06-01-000070595427</v>
          </cell>
        </row>
        <row r="1161">
          <cell r="A1161" t="str">
            <v>06-01-000070595428</v>
          </cell>
        </row>
        <row r="1162">
          <cell r="A1162" t="str">
            <v>06-01-000070595430</v>
          </cell>
        </row>
        <row r="1163">
          <cell r="A1163" t="str">
            <v>06-01-000070595431</v>
          </cell>
        </row>
        <row r="1164">
          <cell r="A1164" t="str">
            <v>06-01-000070595437</v>
          </cell>
        </row>
        <row r="1165">
          <cell r="A1165" t="str">
            <v>06-01-000070595444</v>
          </cell>
        </row>
        <row r="1166">
          <cell r="A1166" t="str">
            <v>06-01-000070595449</v>
          </cell>
        </row>
        <row r="1167">
          <cell r="A1167" t="str">
            <v>06-01-000070595450</v>
          </cell>
        </row>
        <row r="1168">
          <cell r="A1168" t="str">
            <v>06-01-000070595452</v>
          </cell>
        </row>
        <row r="1169">
          <cell r="A1169" t="str">
            <v>06-01-000070595453</v>
          </cell>
        </row>
        <row r="1170">
          <cell r="A1170" t="str">
            <v>06-01-000070595454</v>
          </cell>
        </row>
        <row r="1171">
          <cell r="A1171" t="str">
            <v>06-01-000070595455</v>
          </cell>
        </row>
        <row r="1172">
          <cell r="A1172" t="str">
            <v>06-01-000070595458</v>
          </cell>
        </row>
        <row r="1173">
          <cell r="A1173" t="str">
            <v>06-01-000070595465</v>
          </cell>
        </row>
        <row r="1174">
          <cell r="A1174" t="str">
            <v>06-01-000070595477</v>
          </cell>
        </row>
        <row r="1175">
          <cell r="A1175" t="str">
            <v>06-01-000070595478</v>
          </cell>
        </row>
        <row r="1176">
          <cell r="A1176" t="str">
            <v>06-01-000070595479</v>
          </cell>
        </row>
        <row r="1177">
          <cell r="A1177" t="str">
            <v>06-01-000070595481</v>
          </cell>
        </row>
        <row r="1178">
          <cell r="A1178" t="str">
            <v>06-01-000070595482</v>
          </cell>
        </row>
        <row r="1179">
          <cell r="A1179" t="str">
            <v>06-01-000070595483</v>
          </cell>
        </row>
        <row r="1180">
          <cell r="A1180" t="str">
            <v>06-01-000070595485</v>
          </cell>
        </row>
        <row r="1181">
          <cell r="A1181" t="str">
            <v>06-01-000070595486</v>
          </cell>
        </row>
        <row r="1182">
          <cell r="A1182" t="str">
            <v>06-01-000070595487</v>
          </cell>
        </row>
        <row r="1183">
          <cell r="A1183" t="str">
            <v>06-01-000070595488</v>
          </cell>
        </row>
        <row r="1184">
          <cell r="A1184" t="str">
            <v>06-01-000070595490</v>
          </cell>
        </row>
        <row r="1185">
          <cell r="A1185" t="str">
            <v>06-01-000070595491</v>
          </cell>
        </row>
        <row r="1186">
          <cell r="A1186" t="str">
            <v>06-01-000070595493</v>
          </cell>
        </row>
        <row r="1187">
          <cell r="A1187" t="str">
            <v>06-01-000070595494</v>
          </cell>
        </row>
        <row r="1188">
          <cell r="A1188" t="str">
            <v>06-01-000070595496</v>
          </cell>
        </row>
        <row r="1189">
          <cell r="A1189" t="str">
            <v>06-01-000070595498</v>
          </cell>
        </row>
        <row r="1190">
          <cell r="A1190" t="str">
            <v>06-01-000070595500</v>
          </cell>
        </row>
        <row r="1191">
          <cell r="A1191" t="str">
            <v>06-01-000070595502</v>
          </cell>
        </row>
        <row r="1192">
          <cell r="A1192" t="str">
            <v>06-01-000070595504</v>
          </cell>
        </row>
        <row r="1193">
          <cell r="A1193" t="str">
            <v>06-01-000070595505</v>
          </cell>
        </row>
        <row r="1194">
          <cell r="A1194" t="str">
            <v>06-01-000070595513</v>
          </cell>
        </row>
        <row r="1195">
          <cell r="A1195" t="str">
            <v>06-01-000070595535</v>
          </cell>
        </row>
        <row r="1196">
          <cell r="A1196" t="str">
            <v>06-01-000070595538</v>
          </cell>
        </row>
        <row r="1197">
          <cell r="A1197" t="str">
            <v>06-01-000070595539</v>
          </cell>
        </row>
        <row r="1198">
          <cell r="A1198" t="str">
            <v>06-01-000070595546</v>
          </cell>
        </row>
        <row r="1199">
          <cell r="A1199" t="str">
            <v>06-01-000070595548</v>
          </cell>
        </row>
        <row r="1200">
          <cell r="A1200" t="str">
            <v>06-01-000070595549</v>
          </cell>
        </row>
        <row r="1201">
          <cell r="A1201" t="str">
            <v>06-01-000070595550</v>
          </cell>
        </row>
        <row r="1202">
          <cell r="A1202" t="str">
            <v>06-01-000070595552</v>
          </cell>
        </row>
        <row r="1203">
          <cell r="A1203" t="str">
            <v>06-01-000070595558</v>
          </cell>
        </row>
        <row r="1204">
          <cell r="A1204" t="str">
            <v>06-01-000070595561</v>
          </cell>
        </row>
        <row r="1205">
          <cell r="A1205" t="str">
            <v>06-01-000070595574</v>
          </cell>
        </row>
        <row r="1206">
          <cell r="A1206" t="str">
            <v>06-01-000070595575</v>
          </cell>
        </row>
        <row r="1207">
          <cell r="A1207" t="str">
            <v>06-01-000070595576</v>
          </cell>
        </row>
        <row r="1208">
          <cell r="A1208" t="str">
            <v>06-01-000070595581</v>
          </cell>
        </row>
        <row r="1209">
          <cell r="A1209" t="str">
            <v>06-01-000070595582</v>
          </cell>
        </row>
        <row r="1210">
          <cell r="A1210" t="str">
            <v>06-01-000070595583</v>
          </cell>
        </row>
        <row r="1211">
          <cell r="A1211" t="str">
            <v>06-01-000070595594</v>
          </cell>
        </row>
        <row r="1212">
          <cell r="A1212" t="str">
            <v>06-01-000070595597</v>
          </cell>
        </row>
        <row r="1213">
          <cell r="A1213" t="str">
            <v>06-01-000070595599</v>
          </cell>
        </row>
        <row r="1214">
          <cell r="A1214" t="str">
            <v>06-01-000070595601</v>
          </cell>
        </row>
        <row r="1215">
          <cell r="A1215" t="str">
            <v>06-01-000070595602</v>
          </cell>
        </row>
        <row r="1216">
          <cell r="A1216" t="str">
            <v>06-01-000070595603</v>
          </cell>
        </row>
        <row r="1217">
          <cell r="A1217" t="str">
            <v>06-01-000070595604</v>
          </cell>
        </row>
        <row r="1218">
          <cell r="A1218" t="str">
            <v>06-01-000070595606</v>
          </cell>
        </row>
        <row r="1219">
          <cell r="A1219" t="str">
            <v>06-01-000070595616</v>
          </cell>
        </row>
        <row r="1220">
          <cell r="A1220" t="str">
            <v>06-01-000070595618</v>
          </cell>
        </row>
        <row r="1221">
          <cell r="A1221" t="str">
            <v>06-01-000070595625</v>
          </cell>
        </row>
        <row r="1222">
          <cell r="A1222" t="str">
            <v>06-01-000070595626</v>
          </cell>
        </row>
        <row r="1223">
          <cell r="A1223" t="str">
            <v>06-01-000070595631</v>
          </cell>
        </row>
        <row r="1224">
          <cell r="A1224" t="str">
            <v>06-01-000070595632</v>
          </cell>
        </row>
        <row r="1225">
          <cell r="A1225" t="str">
            <v>06-01-000070595633</v>
          </cell>
        </row>
        <row r="1226">
          <cell r="A1226" t="str">
            <v>06-01-000070595634</v>
          </cell>
        </row>
        <row r="1227">
          <cell r="A1227" t="str">
            <v>06-01-000070595636</v>
          </cell>
        </row>
        <row r="1228">
          <cell r="A1228" t="str">
            <v>06-01-000070595658</v>
          </cell>
        </row>
        <row r="1229">
          <cell r="A1229" t="str">
            <v>06-01-000070595659</v>
          </cell>
        </row>
        <row r="1230">
          <cell r="A1230" t="str">
            <v>06-01-000070595665</v>
          </cell>
        </row>
        <row r="1231">
          <cell r="A1231" t="str">
            <v>06-01-000070595674</v>
          </cell>
        </row>
        <row r="1232">
          <cell r="A1232" t="str">
            <v>06-01-000070595676</v>
          </cell>
        </row>
        <row r="1233">
          <cell r="A1233" t="str">
            <v>06-01-000070595687</v>
          </cell>
        </row>
        <row r="1234">
          <cell r="A1234" t="str">
            <v>06-01-000070595689</v>
          </cell>
        </row>
        <row r="1235">
          <cell r="A1235" t="str">
            <v>06-01-000070595690</v>
          </cell>
        </row>
        <row r="1236">
          <cell r="A1236" t="str">
            <v>06-01-000070595691</v>
          </cell>
        </row>
        <row r="1237">
          <cell r="A1237" t="str">
            <v>06-01-000070595692</v>
          </cell>
        </row>
        <row r="1238">
          <cell r="A1238" t="str">
            <v>06-01-000070595695</v>
          </cell>
        </row>
        <row r="1239">
          <cell r="A1239" t="str">
            <v>06-01-000070595702</v>
          </cell>
        </row>
        <row r="1240">
          <cell r="A1240" t="str">
            <v>06-01-000070595708</v>
          </cell>
        </row>
        <row r="1241">
          <cell r="A1241" t="str">
            <v>06-01-000070595709</v>
          </cell>
        </row>
        <row r="1242">
          <cell r="A1242" t="str">
            <v>06-01-000070595714</v>
          </cell>
        </row>
        <row r="1243">
          <cell r="A1243" t="str">
            <v>06-01-000070595720</v>
          </cell>
        </row>
        <row r="1244">
          <cell r="A1244" t="str">
            <v>06-01-000070595721</v>
          </cell>
        </row>
        <row r="1245">
          <cell r="A1245" t="str">
            <v>06-01-000070595724</v>
          </cell>
        </row>
        <row r="1246">
          <cell r="A1246" t="str">
            <v>06-01-000070595727</v>
          </cell>
        </row>
        <row r="1247">
          <cell r="A1247" t="str">
            <v>06-01-000070595728</v>
          </cell>
        </row>
        <row r="1248">
          <cell r="A1248" t="str">
            <v>06-01-000070595731</v>
          </cell>
        </row>
        <row r="1249">
          <cell r="A1249" t="str">
            <v>06-01-000070595733</v>
          </cell>
        </row>
        <row r="1250">
          <cell r="A1250" t="str">
            <v>06-01-000070595738</v>
          </cell>
        </row>
        <row r="1251">
          <cell r="A1251" t="str">
            <v>06-01-000070595742</v>
          </cell>
        </row>
        <row r="1252">
          <cell r="A1252" t="str">
            <v>06-01-000070595747</v>
          </cell>
        </row>
        <row r="1253">
          <cell r="A1253" t="str">
            <v>06-01-000070595752</v>
          </cell>
        </row>
        <row r="1254">
          <cell r="A1254" t="str">
            <v>06-01-000070595770</v>
          </cell>
        </row>
        <row r="1255">
          <cell r="A1255" t="str">
            <v>06-01-000070595774</v>
          </cell>
        </row>
        <row r="1256">
          <cell r="A1256" t="str">
            <v>06-01-000070595779</v>
          </cell>
        </row>
        <row r="1257">
          <cell r="A1257" t="str">
            <v>06-01-000070595785</v>
          </cell>
        </row>
        <row r="1258">
          <cell r="A1258" t="str">
            <v>06-01-000070595793</v>
          </cell>
        </row>
        <row r="1259">
          <cell r="A1259" t="str">
            <v>06-01-000070595811</v>
          </cell>
        </row>
        <row r="1260">
          <cell r="A1260" t="str">
            <v>06-01-000070595813</v>
          </cell>
        </row>
        <row r="1261">
          <cell r="A1261" t="str">
            <v>06-01-000070595815</v>
          </cell>
        </row>
        <row r="1262">
          <cell r="A1262" t="str">
            <v>06-01-000070595819</v>
          </cell>
        </row>
        <row r="1263">
          <cell r="A1263" t="str">
            <v>06-01-000070595822</v>
          </cell>
        </row>
        <row r="1264">
          <cell r="A1264" t="str">
            <v>06-01-000070595825</v>
          </cell>
        </row>
        <row r="1265">
          <cell r="A1265" t="str">
            <v>06-01-000070595828</v>
          </cell>
        </row>
        <row r="1266">
          <cell r="A1266" t="str">
            <v>06-01-000070595829</v>
          </cell>
        </row>
        <row r="1267">
          <cell r="A1267" t="str">
            <v>06-01-000070595832</v>
          </cell>
        </row>
        <row r="1268">
          <cell r="A1268" t="str">
            <v>06-01-000070595833</v>
          </cell>
        </row>
        <row r="1269">
          <cell r="A1269" t="str">
            <v>06-01-000070595835</v>
          </cell>
        </row>
        <row r="1270">
          <cell r="A1270" t="str">
            <v>06-01-000070595836</v>
          </cell>
        </row>
        <row r="1271">
          <cell r="A1271" t="str">
            <v>06-01-000070595837</v>
          </cell>
        </row>
        <row r="1272">
          <cell r="A1272" t="str">
            <v>06-01-000070595838</v>
          </cell>
        </row>
        <row r="1273">
          <cell r="A1273" t="str">
            <v>06-01-000070595839</v>
          </cell>
        </row>
        <row r="1274">
          <cell r="A1274" t="str">
            <v>06-01-000070595841</v>
          </cell>
        </row>
        <row r="1275">
          <cell r="A1275" t="str">
            <v>06-01-000070595843</v>
          </cell>
        </row>
        <row r="1276">
          <cell r="A1276" t="str">
            <v>06-01-000070595845</v>
          </cell>
        </row>
        <row r="1277">
          <cell r="A1277" t="str">
            <v>06-01-000070595848</v>
          </cell>
        </row>
        <row r="1278">
          <cell r="A1278" t="str">
            <v>06-01-000070595849</v>
          </cell>
        </row>
        <row r="1279">
          <cell r="A1279" t="str">
            <v>06-01-000070595850</v>
          </cell>
        </row>
        <row r="1280">
          <cell r="A1280" t="str">
            <v>06-01-000070595851</v>
          </cell>
        </row>
        <row r="1281">
          <cell r="A1281" t="str">
            <v>06-01-000070595852</v>
          </cell>
        </row>
        <row r="1282">
          <cell r="A1282" t="str">
            <v>06-01-000070595853</v>
          </cell>
        </row>
        <row r="1283">
          <cell r="A1283" t="str">
            <v>06-01-000070595855</v>
          </cell>
        </row>
        <row r="1284">
          <cell r="A1284" t="str">
            <v>06-01-000070595857</v>
          </cell>
        </row>
        <row r="1285">
          <cell r="A1285" t="str">
            <v>06-01-000070595859</v>
          </cell>
        </row>
        <row r="1286">
          <cell r="A1286" t="str">
            <v>06-01-000070595861</v>
          </cell>
        </row>
        <row r="1287">
          <cell r="A1287" t="str">
            <v>06-01-000070595863</v>
          </cell>
        </row>
        <row r="1288">
          <cell r="A1288" t="str">
            <v>06-01-000070595864</v>
          </cell>
        </row>
        <row r="1289">
          <cell r="A1289" t="str">
            <v>06-01-000070595866</v>
          </cell>
        </row>
        <row r="1290">
          <cell r="A1290" t="str">
            <v>06-01-000070595867</v>
          </cell>
        </row>
        <row r="1291">
          <cell r="A1291" t="str">
            <v>06-01-000070595869</v>
          </cell>
        </row>
        <row r="1292">
          <cell r="A1292" t="str">
            <v>06-01-000070595870</v>
          </cell>
        </row>
        <row r="1293">
          <cell r="A1293" t="str">
            <v>06-01-000070595871</v>
          </cell>
        </row>
        <row r="1294">
          <cell r="A1294" t="str">
            <v>06-01-000070595872</v>
          </cell>
        </row>
        <row r="1295">
          <cell r="A1295" t="str">
            <v>06-01-000070595873</v>
          </cell>
        </row>
        <row r="1296">
          <cell r="A1296" t="str">
            <v>06-01-000070595874</v>
          </cell>
        </row>
        <row r="1297">
          <cell r="A1297" t="str">
            <v>06-01-000070595875</v>
          </cell>
        </row>
        <row r="1298">
          <cell r="A1298" t="str">
            <v>06-01-000070595876</v>
          </cell>
        </row>
        <row r="1299">
          <cell r="A1299" t="str">
            <v>06-01-000070595877</v>
          </cell>
        </row>
        <row r="1300">
          <cell r="A1300" t="str">
            <v>06-01-000070595878</v>
          </cell>
        </row>
        <row r="1301">
          <cell r="A1301" t="str">
            <v>06-01-000070595879</v>
          </cell>
        </row>
        <row r="1302">
          <cell r="A1302" t="str">
            <v>06-01-000070595883</v>
          </cell>
        </row>
        <row r="1303">
          <cell r="A1303" t="str">
            <v>06-01-000070595888</v>
          </cell>
        </row>
        <row r="1304">
          <cell r="A1304" t="str">
            <v>06-01-000070595891</v>
          </cell>
        </row>
        <row r="1305">
          <cell r="A1305" t="str">
            <v>06-01-000070595893</v>
          </cell>
        </row>
        <row r="1306">
          <cell r="A1306" t="str">
            <v>06-01-000070595894</v>
          </cell>
        </row>
        <row r="1307">
          <cell r="A1307" t="str">
            <v>06-01-000070595897</v>
          </cell>
        </row>
        <row r="1308">
          <cell r="A1308" t="str">
            <v>06-01-000070595900</v>
          </cell>
        </row>
        <row r="1309">
          <cell r="A1309" t="str">
            <v>06-01-000070595901</v>
          </cell>
        </row>
        <row r="1310">
          <cell r="A1310" t="str">
            <v>06-01-000070595902</v>
          </cell>
        </row>
        <row r="1311">
          <cell r="A1311" t="str">
            <v>06-01-000070595904</v>
          </cell>
        </row>
        <row r="1312">
          <cell r="A1312" t="str">
            <v>06-01-000070595906</v>
          </cell>
        </row>
        <row r="1313">
          <cell r="A1313" t="str">
            <v>06-01-000070595908</v>
          </cell>
        </row>
        <row r="1314">
          <cell r="A1314" t="str">
            <v>06-01-000070595909</v>
          </cell>
        </row>
        <row r="1315">
          <cell r="A1315" t="str">
            <v>06-01-000070595911</v>
          </cell>
        </row>
        <row r="1316">
          <cell r="A1316" t="str">
            <v>06-01-000070595913</v>
          </cell>
        </row>
        <row r="1317">
          <cell r="A1317" t="str">
            <v>06-01-000070595916</v>
          </cell>
        </row>
        <row r="1318">
          <cell r="A1318" t="str">
            <v>06-01-000070595917</v>
          </cell>
        </row>
        <row r="1319">
          <cell r="A1319" t="str">
            <v>06-01-000070595918</v>
          </cell>
        </row>
        <row r="1320">
          <cell r="A1320" t="str">
            <v>06-01-000070595921</v>
          </cell>
        </row>
        <row r="1321">
          <cell r="A1321" t="str">
            <v>06-01-000070595922</v>
          </cell>
        </row>
        <row r="1322">
          <cell r="A1322" t="str">
            <v>06-01-000070595923</v>
          </cell>
        </row>
        <row r="1323">
          <cell r="A1323" t="str">
            <v>06-01-000070595925</v>
          </cell>
        </row>
        <row r="1324">
          <cell r="A1324" t="str">
            <v>06-01-000070595931</v>
          </cell>
        </row>
        <row r="1325">
          <cell r="A1325" t="str">
            <v>06-01-000070595932</v>
          </cell>
        </row>
        <row r="1326">
          <cell r="A1326" t="str">
            <v>06-01-000070595933</v>
          </cell>
        </row>
        <row r="1327">
          <cell r="A1327" t="str">
            <v>06-01-000070595935</v>
          </cell>
        </row>
        <row r="1328">
          <cell r="A1328" t="str">
            <v>06-01-000070595937</v>
          </cell>
        </row>
        <row r="1329">
          <cell r="A1329" t="str">
            <v>06-01-000070595938</v>
          </cell>
        </row>
        <row r="1330">
          <cell r="A1330" t="str">
            <v>06-01-000070595942</v>
          </cell>
        </row>
        <row r="1331">
          <cell r="A1331" t="str">
            <v>06-01-000070595943</v>
          </cell>
        </row>
        <row r="1332">
          <cell r="A1332" t="str">
            <v>06-01-000070595945</v>
          </cell>
        </row>
        <row r="1333">
          <cell r="A1333" t="str">
            <v>06-01-000070595946</v>
          </cell>
        </row>
        <row r="1334">
          <cell r="A1334" t="str">
            <v>06-01-000070595954</v>
          </cell>
        </row>
        <row r="1335">
          <cell r="A1335" t="str">
            <v>06-01-000070595955</v>
          </cell>
        </row>
        <row r="1336">
          <cell r="A1336" t="str">
            <v>06-01-000070595957</v>
          </cell>
        </row>
        <row r="1337">
          <cell r="A1337" t="str">
            <v>06-01-000070595958</v>
          </cell>
        </row>
        <row r="1338">
          <cell r="A1338" t="str">
            <v>06-01-000070595961</v>
          </cell>
        </row>
        <row r="1339">
          <cell r="A1339" t="str">
            <v>06-01-000070595967</v>
          </cell>
        </row>
        <row r="1340">
          <cell r="A1340" t="str">
            <v>06-01-000070595974</v>
          </cell>
        </row>
        <row r="1341">
          <cell r="A1341" t="str">
            <v>06-01-000070595980</v>
          </cell>
        </row>
        <row r="1342">
          <cell r="A1342" t="str">
            <v>06-01-000070595981</v>
          </cell>
        </row>
        <row r="1343">
          <cell r="A1343" t="str">
            <v>06-01-000070595984</v>
          </cell>
        </row>
        <row r="1344">
          <cell r="A1344" t="str">
            <v>06-01-000070595985</v>
          </cell>
        </row>
        <row r="1345">
          <cell r="A1345" t="str">
            <v>06-01-000070595986</v>
          </cell>
        </row>
        <row r="1346">
          <cell r="A1346" t="str">
            <v>06-01-000070595987</v>
          </cell>
        </row>
        <row r="1347">
          <cell r="A1347" t="str">
            <v>06-01-000070595988</v>
          </cell>
        </row>
        <row r="1348">
          <cell r="A1348" t="str">
            <v>06-01-000070595989</v>
          </cell>
        </row>
        <row r="1349">
          <cell r="A1349" t="str">
            <v>06-01-000070595990</v>
          </cell>
        </row>
        <row r="1350">
          <cell r="A1350" t="str">
            <v>06-01-000070595993</v>
          </cell>
        </row>
        <row r="1351">
          <cell r="A1351" t="str">
            <v>06-01-000070595994</v>
          </cell>
        </row>
        <row r="1352">
          <cell r="A1352" t="str">
            <v>06-01-000070595995</v>
          </cell>
        </row>
        <row r="1353">
          <cell r="A1353" t="str">
            <v>06-01-000070595996</v>
          </cell>
        </row>
        <row r="1354">
          <cell r="A1354" t="str">
            <v>06-01-000070595998</v>
          </cell>
        </row>
        <row r="1355">
          <cell r="A1355" t="str">
            <v>06-01-000070595999</v>
          </cell>
        </row>
        <row r="1356">
          <cell r="A1356" t="str">
            <v>06-01-000070596000</v>
          </cell>
        </row>
        <row r="1357">
          <cell r="A1357" t="str">
            <v>06-01-000070596001</v>
          </cell>
        </row>
        <row r="1358">
          <cell r="A1358" t="str">
            <v>06-01-000070596002</v>
          </cell>
        </row>
        <row r="1359">
          <cell r="A1359" t="str">
            <v>06-01-000070596004</v>
          </cell>
        </row>
        <row r="1360">
          <cell r="A1360" t="str">
            <v>06-01-000070596005</v>
          </cell>
        </row>
        <row r="1361">
          <cell r="A1361" t="str">
            <v>06-01-000070596006</v>
          </cell>
        </row>
        <row r="1362">
          <cell r="A1362" t="str">
            <v>06-01-000070596008</v>
          </cell>
        </row>
        <row r="1363">
          <cell r="A1363" t="str">
            <v>06-01-000070596010</v>
          </cell>
        </row>
        <row r="1364">
          <cell r="A1364" t="str">
            <v>06-01-000070596022</v>
          </cell>
        </row>
        <row r="1365">
          <cell r="A1365" t="str">
            <v>06-01-000070596026</v>
          </cell>
        </row>
        <row r="1366">
          <cell r="A1366" t="str">
            <v>06-01-000070596030</v>
          </cell>
        </row>
        <row r="1367">
          <cell r="A1367" t="str">
            <v>06-01-000070596033</v>
          </cell>
        </row>
        <row r="1368">
          <cell r="A1368" t="str">
            <v>06-01-000070596042</v>
          </cell>
        </row>
        <row r="1369">
          <cell r="A1369" t="str">
            <v>06-01-000070596043</v>
          </cell>
        </row>
        <row r="1370">
          <cell r="A1370" t="str">
            <v>06-01-000070596045</v>
          </cell>
        </row>
        <row r="1371">
          <cell r="A1371" t="str">
            <v>06-01-000070596047</v>
          </cell>
        </row>
        <row r="1372">
          <cell r="A1372" t="str">
            <v>06-01-000070596048</v>
          </cell>
        </row>
        <row r="1373">
          <cell r="A1373" t="str">
            <v>06-01-000070596050</v>
          </cell>
        </row>
        <row r="1374">
          <cell r="A1374" t="str">
            <v>06-01-000070596052</v>
          </cell>
        </row>
        <row r="1375">
          <cell r="A1375" t="str">
            <v>06-01-000070596054</v>
          </cell>
        </row>
        <row r="1376">
          <cell r="A1376" t="str">
            <v>06-01-000070596056</v>
          </cell>
        </row>
        <row r="1377">
          <cell r="A1377" t="str">
            <v>06-01-000070596058</v>
          </cell>
        </row>
        <row r="1378">
          <cell r="A1378" t="str">
            <v>06-01-000070596061</v>
          </cell>
        </row>
        <row r="1379">
          <cell r="A1379" t="str">
            <v>06-01-000070596062</v>
          </cell>
        </row>
        <row r="1380">
          <cell r="A1380" t="str">
            <v>06-01-000070596065</v>
          </cell>
        </row>
        <row r="1381">
          <cell r="A1381" t="str">
            <v>06-01-000070596071</v>
          </cell>
        </row>
        <row r="1382">
          <cell r="A1382" t="str">
            <v>06-01-000070596073</v>
          </cell>
        </row>
        <row r="1383">
          <cell r="A1383" t="str">
            <v>06-01-000070596074</v>
          </cell>
        </row>
        <row r="1384">
          <cell r="A1384" t="str">
            <v>06-01-000070596076</v>
          </cell>
        </row>
        <row r="1385">
          <cell r="A1385" t="str">
            <v>06-01-000070596079</v>
          </cell>
        </row>
        <row r="1386">
          <cell r="A1386" t="str">
            <v>06-01-000070596082</v>
          </cell>
        </row>
        <row r="1387">
          <cell r="A1387" t="str">
            <v>06-01-000070596084</v>
          </cell>
        </row>
        <row r="1388">
          <cell r="A1388" t="str">
            <v>06-01-000070596091</v>
          </cell>
        </row>
        <row r="1389">
          <cell r="A1389" t="str">
            <v>06-01-000070596094</v>
          </cell>
        </row>
        <row r="1390">
          <cell r="A1390" t="str">
            <v>06-01-000070596096</v>
          </cell>
        </row>
        <row r="1391">
          <cell r="A1391" t="str">
            <v>06-01-000070596099</v>
          </cell>
        </row>
        <row r="1392">
          <cell r="A1392" t="str">
            <v>06-01-000070596101</v>
          </cell>
        </row>
        <row r="1393">
          <cell r="A1393" t="str">
            <v>06-01-000070596117</v>
          </cell>
        </row>
        <row r="1394">
          <cell r="A1394" t="str">
            <v>06-01-000070596119</v>
          </cell>
        </row>
        <row r="1395">
          <cell r="A1395" t="str">
            <v>06-01-000070596122</v>
          </cell>
        </row>
        <row r="1396">
          <cell r="A1396" t="str">
            <v>06-01-000070596131</v>
          </cell>
        </row>
        <row r="1397">
          <cell r="A1397" t="str">
            <v>06-01-000070596135</v>
          </cell>
        </row>
        <row r="1398">
          <cell r="A1398" t="str">
            <v>06-01-000070596137</v>
          </cell>
        </row>
        <row r="1399">
          <cell r="A1399" t="str">
            <v>06-01-000070596147</v>
          </cell>
        </row>
        <row r="1400">
          <cell r="A1400" t="str">
            <v>06-01-000070596148</v>
          </cell>
        </row>
        <row r="1401">
          <cell r="A1401" t="str">
            <v>06-01-000070596160</v>
          </cell>
        </row>
        <row r="1402">
          <cell r="A1402" t="str">
            <v>06-01-000070596170</v>
          </cell>
        </row>
        <row r="1403">
          <cell r="A1403" t="str">
            <v>06-01-000070596175</v>
          </cell>
        </row>
        <row r="1404">
          <cell r="A1404" t="str">
            <v>06-01-000070596224</v>
          </cell>
        </row>
        <row r="1405">
          <cell r="A1405" t="str">
            <v>06-01-000070596228</v>
          </cell>
        </row>
        <row r="1406">
          <cell r="A1406" t="str">
            <v>06-01-000070596229</v>
          </cell>
        </row>
        <row r="1407">
          <cell r="A1407" t="str">
            <v>06-01-000070596230</v>
          </cell>
        </row>
        <row r="1408">
          <cell r="A1408" t="str">
            <v>06-01-000070596231</v>
          </cell>
        </row>
        <row r="1409">
          <cell r="A1409" t="str">
            <v>06-01-000070596234</v>
          </cell>
        </row>
        <row r="1410">
          <cell r="A1410" t="str">
            <v>06-01-000070596237</v>
          </cell>
        </row>
        <row r="1411">
          <cell r="A1411" t="str">
            <v>06-01-000070596245</v>
          </cell>
        </row>
        <row r="1412">
          <cell r="A1412" t="str">
            <v>06-01-000070596246</v>
          </cell>
        </row>
        <row r="1413">
          <cell r="A1413" t="str">
            <v>06-01-000070596248</v>
          </cell>
        </row>
        <row r="1414">
          <cell r="A1414" t="str">
            <v>06-01-000070596258</v>
          </cell>
        </row>
        <row r="1415">
          <cell r="A1415" t="str">
            <v>06-01-000070596259</v>
          </cell>
        </row>
        <row r="1416">
          <cell r="A1416" t="str">
            <v>06-01-000070596265</v>
          </cell>
        </row>
        <row r="1417">
          <cell r="A1417" t="str">
            <v>06-01-000070596267</v>
          </cell>
        </row>
        <row r="1418">
          <cell r="A1418" t="str">
            <v>06-01-000070596272</v>
          </cell>
        </row>
        <row r="1419">
          <cell r="A1419" t="str">
            <v>06-01-000070596278</v>
          </cell>
        </row>
        <row r="1420">
          <cell r="A1420" t="str">
            <v>06-01-000070596280</v>
          </cell>
        </row>
        <row r="1421">
          <cell r="A1421" t="str">
            <v>06-01-000070596284</v>
          </cell>
        </row>
        <row r="1422">
          <cell r="A1422" t="str">
            <v>06-01-000070596287</v>
          </cell>
        </row>
        <row r="1423">
          <cell r="A1423" t="str">
            <v>06-01-000070596291</v>
          </cell>
        </row>
        <row r="1424">
          <cell r="A1424" t="str">
            <v>06-01-000070596293</v>
          </cell>
        </row>
        <row r="1425">
          <cell r="A1425" t="str">
            <v>06-01-000070596294</v>
          </cell>
        </row>
        <row r="1426">
          <cell r="A1426" t="str">
            <v>06-01-000070596298</v>
          </cell>
        </row>
        <row r="1427">
          <cell r="A1427" t="str">
            <v>06-01-000070596307</v>
          </cell>
        </row>
        <row r="1428">
          <cell r="A1428" t="str">
            <v>06-01-000070596312</v>
          </cell>
        </row>
        <row r="1429">
          <cell r="A1429" t="str">
            <v>06-01-000070596314</v>
          </cell>
        </row>
        <row r="1430">
          <cell r="A1430" t="str">
            <v>06-01-000070596315</v>
          </cell>
        </row>
        <row r="1431">
          <cell r="A1431" t="str">
            <v>06-01-000070596317</v>
          </cell>
        </row>
        <row r="1432">
          <cell r="A1432" t="str">
            <v>06-01-000070596318</v>
          </cell>
        </row>
        <row r="1433">
          <cell r="A1433" t="str">
            <v>06-01-000070596320</v>
          </cell>
        </row>
        <row r="1434">
          <cell r="A1434" t="str">
            <v>06-01-000070596321</v>
          </cell>
        </row>
        <row r="1435">
          <cell r="A1435" t="str">
            <v>06-01-000070596322</v>
          </cell>
        </row>
        <row r="1436">
          <cell r="A1436" t="str">
            <v>06-01-000070596324</v>
          </cell>
        </row>
        <row r="1437">
          <cell r="A1437" t="str">
            <v>06-01-000070596326</v>
          </cell>
        </row>
        <row r="1438">
          <cell r="A1438" t="str">
            <v>06-01-000070596329</v>
          </cell>
        </row>
        <row r="1439">
          <cell r="A1439" t="str">
            <v>06-01-000070596340</v>
          </cell>
        </row>
        <row r="1440">
          <cell r="A1440" t="str">
            <v>06-01-000070596342</v>
          </cell>
        </row>
        <row r="1441">
          <cell r="A1441" t="str">
            <v>06-01-000070596344</v>
          </cell>
        </row>
        <row r="1442">
          <cell r="A1442" t="str">
            <v>06-01-000070596364</v>
          </cell>
        </row>
        <row r="1443">
          <cell r="A1443" t="str">
            <v>06-01-000070596369</v>
          </cell>
        </row>
        <row r="1444">
          <cell r="A1444" t="str">
            <v>06-01-000070596374</v>
          </cell>
        </row>
        <row r="1445">
          <cell r="A1445" t="str">
            <v>06-01-000070596377</v>
          </cell>
        </row>
        <row r="1446">
          <cell r="A1446" t="str">
            <v>06-01-000070596380</v>
          </cell>
        </row>
        <row r="1447">
          <cell r="A1447" t="str">
            <v>06-01-000070596383</v>
          </cell>
        </row>
        <row r="1448">
          <cell r="A1448" t="str">
            <v>06-01-000070596385</v>
          </cell>
        </row>
        <row r="1449">
          <cell r="A1449" t="str">
            <v>06-01-000070596390</v>
          </cell>
        </row>
        <row r="1450">
          <cell r="A1450" t="str">
            <v>06-01-000070596394</v>
          </cell>
        </row>
        <row r="1451">
          <cell r="A1451" t="str">
            <v>06-01-000070596396</v>
          </cell>
        </row>
        <row r="1452">
          <cell r="A1452" t="str">
            <v>06-01-000070596399</v>
          </cell>
        </row>
        <row r="1453">
          <cell r="A1453" t="str">
            <v>06-01-000070596401</v>
          </cell>
        </row>
        <row r="1454">
          <cell r="A1454" t="str">
            <v>06-01-000070596403</v>
          </cell>
        </row>
        <row r="1455">
          <cell r="A1455" t="str">
            <v>06-01-000070596405</v>
          </cell>
        </row>
        <row r="1456">
          <cell r="A1456" t="str">
            <v>06-01-000070596407</v>
          </cell>
        </row>
        <row r="1457">
          <cell r="A1457" t="str">
            <v>06-01-000070596408</v>
          </cell>
        </row>
        <row r="1458">
          <cell r="A1458" t="str">
            <v>06-01-000070596410</v>
          </cell>
        </row>
        <row r="1459">
          <cell r="A1459" t="str">
            <v>06-01-000070596413</v>
          </cell>
        </row>
        <row r="1460">
          <cell r="A1460" t="str">
            <v>06-01-000070596414</v>
          </cell>
        </row>
        <row r="1461">
          <cell r="A1461" t="str">
            <v>06-01-000070596415</v>
          </cell>
        </row>
        <row r="1462">
          <cell r="A1462" t="str">
            <v>06-01-000070596417</v>
          </cell>
        </row>
        <row r="1463">
          <cell r="A1463" t="str">
            <v>06-01-000070596418</v>
          </cell>
        </row>
        <row r="1464">
          <cell r="A1464" t="str">
            <v>06-01-000070596422</v>
          </cell>
        </row>
        <row r="1465">
          <cell r="A1465" t="str">
            <v>06-01-000070596424</v>
          </cell>
        </row>
        <row r="1466">
          <cell r="A1466" t="str">
            <v>06-01-000070596428</v>
          </cell>
        </row>
        <row r="1467">
          <cell r="A1467" t="str">
            <v>06-01-000070596432</v>
          </cell>
        </row>
        <row r="1468">
          <cell r="A1468" t="str">
            <v>06-01-000070596434</v>
          </cell>
        </row>
        <row r="1469">
          <cell r="A1469" t="str">
            <v>06-01-000070596439</v>
          </cell>
        </row>
        <row r="1470">
          <cell r="A1470" t="str">
            <v>06-01-000070596441</v>
          </cell>
        </row>
        <row r="1471">
          <cell r="A1471" t="str">
            <v>06-01-000070596442</v>
          </cell>
        </row>
        <row r="1472">
          <cell r="A1472" t="str">
            <v>06-01-000070596443</v>
          </cell>
        </row>
        <row r="1473">
          <cell r="A1473" t="str">
            <v>06-01-000070596444</v>
          </cell>
        </row>
        <row r="1474">
          <cell r="A1474" t="str">
            <v>06-01-000070596452</v>
          </cell>
        </row>
        <row r="1475">
          <cell r="A1475" t="str">
            <v>06-01-000070596453</v>
          </cell>
        </row>
        <row r="1476">
          <cell r="A1476" t="str">
            <v>06-01-000070596454</v>
          </cell>
        </row>
        <row r="1477">
          <cell r="A1477" t="str">
            <v>06-01-000070596455</v>
          </cell>
        </row>
        <row r="1478">
          <cell r="A1478" t="str">
            <v>06-01-000070596457</v>
          </cell>
        </row>
        <row r="1479">
          <cell r="A1479" t="str">
            <v>06-01-000070596458</v>
          </cell>
        </row>
        <row r="1480">
          <cell r="A1480" t="str">
            <v>06-01-000070596459</v>
          </cell>
        </row>
        <row r="1481">
          <cell r="A1481" t="str">
            <v>06-01-000070596461</v>
          </cell>
        </row>
        <row r="1482">
          <cell r="A1482" t="str">
            <v>06-01-000070596462</v>
          </cell>
        </row>
        <row r="1483">
          <cell r="A1483" t="str">
            <v>06-01-000070596464</v>
          </cell>
        </row>
        <row r="1484">
          <cell r="A1484" t="str">
            <v>06-01-000070596465</v>
          </cell>
        </row>
        <row r="1485">
          <cell r="A1485" t="str">
            <v>06-01-000070596494</v>
          </cell>
        </row>
        <row r="1486">
          <cell r="A1486" t="str">
            <v>06-01-000070596495</v>
          </cell>
        </row>
        <row r="1487">
          <cell r="A1487" t="str">
            <v>06-01-000070596496</v>
          </cell>
        </row>
        <row r="1488">
          <cell r="A1488" t="str">
            <v>06-01-000070596498</v>
          </cell>
        </row>
        <row r="1489">
          <cell r="A1489" t="str">
            <v>06-01-000070596499</v>
          </cell>
        </row>
        <row r="1490">
          <cell r="A1490" t="str">
            <v>06-01-000070596509</v>
          </cell>
        </row>
        <row r="1491">
          <cell r="A1491" t="str">
            <v>06-01-000070596510</v>
          </cell>
        </row>
        <row r="1492">
          <cell r="A1492" t="str">
            <v>06-01-000070596515</v>
          </cell>
        </row>
        <row r="1493">
          <cell r="A1493" t="str">
            <v>06-01-000070596517</v>
          </cell>
        </row>
        <row r="1494">
          <cell r="A1494" t="str">
            <v>06-01-000070596518</v>
          </cell>
        </row>
        <row r="1495">
          <cell r="A1495" t="str">
            <v>06-01-000070596519</v>
          </cell>
        </row>
        <row r="1496">
          <cell r="A1496" t="str">
            <v>06-01-000070596522</v>
          </cell>
        </row>
        <row r="1497">
          <cell r="A1497" t="str">
            <v>06-01-000070596523</v>
          </cell>
        </row>
        <row r="1498">
          <cell r="A1498" t="str">
            <v>06-01-000070596524</v>
          </cell>
        </row>
        <row r="1499">
          <cell r="A1499" t="str">
            <v>06-01-000070596525</v>
          </cell>
        </row>
        <row r="1500">
          <cell r="A1500" t="str">
            <v>06-01-000070596526</v>
          </cell>
        </row>
        <row r="1501">
          <cell r="A1501" t="str">
            <v>06-01-000070596528</v>
          </cell>
        </row>
        <row r="1502">
          <cell r="A1502" t="str">
            <v>06-01-000070596529</v>
          </cell>
        </row>
        <row r="1503">
          <cell r="A1503" t="str">
            <v>06-01-000070596530</v>
          </cell>
        </row>
        <row r="1504">
          <cell r="A1504" t="str">
            <v>06-01-000070596533</v>
          </cell>
        </row>
        <row r="1505">
          <cell r="A1505" t="str">
            <v>06-01-000070596538</v>
          </cell>
        </row>
        <row r="1506">
          <cell r="A1506" t="str">
            <v>06-01-000070596542</v>
          </cell>
        </row>
        <row r="1507">
          <cell r="A1507" t="str">
            <v>06-01-000070596579</v>
          </cell>
        </row>
        <row r="1508">
          <cell r="A1508" t="str">
            <v>06-01-000070596583</v>
          </cell>
        </row>
        <row r="1509">
          <cell r="A1509" t="str">
            <v>06-01-000070596589</v>
          </cell>
        </row>
        <row r="1510">
          <cell r="A1510" t="str">
            <v>06-01-000070596593</v>
          </cell>
        </row>
        <row r="1511">
          <cell r="A1511" t="str">
            <v>06-01-000070596597</v>
          </cell>
        </row>
        <row r="1512">
          <cell r="A1512" t="str">
            <v>06-01-000070596598</v>
          </cell>
        </row>
        <row r="1513">
          <cell r="A1513" t="str">
            <v>06-01-000070596602</v>
          </cell>
        </row>
        <row r="1514">
          <cell r="A1514" t="str">
            <v>06-01-000070596604</v>
          </cell>
        </row>
        <row r="1515">
          <cell r="A1515" t="str">
            <v>06-01-000070596607</v>
          </cell>
        </row>
        <row r="1516">
          <cell r="A1516" t="str">
            <v>06-01-000070596615</v>
          </cell>
        </row>
        <row r="1517">
          <cell r="A1517" t="str">
            <v>06-01-000070596617</v>
          </cell>
        </row>
        <row r="1518">
          <cell r="A1518" t="str">
            <v>06-01-000070596621</v>
          </cell>
        </row>
        <row r="1519">
          <cell r="A1519" t="str">
            <v>06-01-000070596635</v>
          </cell>
        </row>
        <row r="1520">
          <cell r="A1520" t="str">
            <v>06-01-000070596640</v>
          </cell>
        </row>
        <row r="1521">
          <cell r="A1521" t="str">
            <v>06-01-000070596643</v>
          </cell>
        </row>
        <row r="1522">
          <cell r="A1522" t="str">
            <v>06-01-000070596650</v>
          </cell>
        </row>
        <row r="1523">
          <cell r="A1523" t="str">
            <v>06-01-000070596652</v>
          </cell>
        </row>
        <row r="1524">
          <cell r="A1524" t="str">
            <v>06-01-000070596653</v>
          </cell>
        </row>
        <row r="1525">
          <cell r="A1525" t="str">
            <v>06-01-000070596655</v>
          </cell>
        </row>
        <row r="1526">
          <cell r="A1526" t="str">
            <v>06-01-000070596658</v>
          </cell>
        </row>
        <row r="1527">
          <cell r="A1527" t="str">
            <v>06-01-000070596662</v>
          </cell>
        </row>
        <row r="1528">
          <cell r="A1528" t="str">
            <v>06-01-000070596664</v>
          </cell>
        </row>
        <row r="1529">
          <cell r="A1529" t="str">
            <v>06-01-000070596668</v>
          </cell>
        </row>
        <row r="1530">
          <cell r="A1530" t="str">
            <v>06-01-000070596671</v>
          </cell>
        </row>
        <row r="1531">
          <cell r="A1531" t="str">
            <v>06-01-000070596674</v>
          </cell>
        </row>
        <row r="1532">
          <cell r="A1532" t="str">
            <v>06-01-000070596675</v>
          </cell>
        </row>
        <row r="1533">
          <cell r="A1533" t="str">
            <v>06-01-000070596677</v>
          </cell>
        </row>
        <row r="1534">
          <cell r="A1534" t="str">
            <v>06-01-000070596683</v>
          </cell>
        </row>
        <row r="1535">
          <cell r="A1535" t="str">
            <v>06-01-000070596687</v>
          </cell>
        </row>
        <row r="1536">
          <cell r="A1536" t="str">
            <v>06-01-000070596689</v>
          </cell>
        </row>
        <row r="1537">
          <cell r="A1537" t="str">
            <v>06-01-000070596690</v>
          </cell>
        </row>
        <row r="1538">
          <cell r="A1538" t="str">
            <v>06-01-000070596694</v>
          </cell>
        </row>
        <row r="1539">
          <cell r="A1539" t="str">
            <v>06-01-000070596696</v>
          </cell>
        </row>
        <row r="1540">
          <cell r="A1540" t="str">
            <v>06-01-000070596700</v>
          </cell>
        </row>
        <row r="1541">
          <cell r="A1541" t="str">
            <v>06-01-000070596704</v>
          </cell>
        </row>
        <row r="1542">
          <cell r="A1542" t="str">
            <v>06-01-000070596707</v>
          </cell>
        </row>
        <row r="1543">
          <cell r="A1543" t="str">
            <v>06-01-000070596708</v>
          </cell>
        </row>
        <row r="1544">
          <cell r="A1544" t="str">
            <v>06-01-000070596712</v>
          </cell>
        </row>
        <row r="1545">
          <cell r="A1545" t="str">
            <v>06-01-000070596715</v>
          </cell>
        </row>
        <row r="1546">
          <cell r="A1546" t="str">
            <v>06-01-000070596716</v>
          </cell>
        </row>
        <row r="1547">
          <cell r="A1547" t="str">
            <v>06-01-000070596719</v>
          </cell>
        </row>
        <row r="1548">
          <cell r="A1548" t="str">
            <v>06-01-000070596722</v>
          </cell>
        </row>
        <row r="1549">
          <cell r="A1549" t="str">
            <v>06-01-000070596723</v>
          </cell>
        </row>
        <row r="1550">
          <cell r="A1550" t="str">
            <v>06-01-000070596724</v>
          </cell>
        </row>
        <row r="1551">
          <cell r="A1551" t="str">
            <v>06-01-000070596726</v>
          </cell>
        </row>
        <row r="1552">
          <cell r="A1552" t="str">
            <v>06-01-000070596732</v>
          </cell>
        </row>
        <row r="1553">
          <cell r="A1553" t="str">
            <v>06-01-000070596742</v>
          </cell>
        </row>
        <row r="1554">
          <cell r="A1554" t="str">
            <v>06-01-000070596745</v>
          </cell>
        </row>
        <row r="1555">
          <cell r="A1555" t="str">
            <v>06-01-000070596748</v>
          </cell>
        </row>
        <row r="1556">
          <cell r="A1556" t="str">
            <v>06-01-000070596752</v>
          </cell>
        </row>
        <row r="1557">
          <cell r="A1557" t="str">
            <v>06-01-000070596754</v>
          </cell>
        </row>
        <row r="1558">
          <cell r="A1558" t="str">
            <v>06-01-000070596755</v>
          </cell>
        </row>
        <row r="1559">
          <cell r="A1559" t="str">
            <v>06-01-000070596756</v>
          </cell>
        </row>
        <row r="1560">
          <cell r="A1560" t="str">
            <v>06-01-000070596757</v>
          </cell>
        </row>
        <row r="1561">
          <cell r="A1561" t="str">
            <v>06-01-000070596761</v>
          </cell>
        </row>
        <row r="1562">
          <cell r="A1562" t="str">
            <v>06-01-000070596766</v>
          </cell>
        </row>
        <row r="1563">
          <cell r="A1563" t="str">
            <v>06-01-000070596767</v>
          </cell>
        </row>
        <row r="1564">
          <cell r="A1564" t="str">
            <v>06-01-000070596769</v>
          </cell>
        </row>
        <row r="1565">
          <cell r="A1565" t="str">
            <v>06-01-000070596772</v>
          </cell>
        </row>
        <row r="1566">
          <cell r="A1566" t="str">
            <v>06-01-000070596773</v>
          </cell>
        </row>
        <row r="1567">
          <cell r="A1567" t="str">
            <v>06-01-000070596780</v>
          </cell>
        </row>
        <row r="1568">
          <cell r="A1568" t="str">
            <v>06-01-000070596787</v>
          </cell>
        </row>
        <row r="1569">
          <cell r="A1569" t="str">
            <v>06-01-000070596789</v>
          </cell>
        </row>
        <row r="1570">
          <cell r="A1570" t="str">
            <v>06-01-000070596791</v>
          </cell>
        </row>
        <row r="1571">
          <cell r="A1571" t="str">
            <v>06-01-000070596815</v>
          </cell>
        </row>
        <row r="1572">
          <cell r="A1572" t="str">
            <v>06-01-000070596817</v>
          </cell>
        </row>
        <row r="1573">
          <cell r="A1573" t="str">
            <v>06-01-000070596824</v>
          </cell>
        </row>
        <row r="1574">
          <cell r="A1574" t="str">
            <v>06-01-000070596829</v>
          </cell>
        </row>
        <row r="1575">
          <cell r="A1575" t="str">
            <v>06-01-000070596834</v>
          </cell>
        </row>
        <row r="1576">
          <cell r="A1576" t="str">
            <v>06-01-000070596836</v>
          </cell>
        </row>
        <row r="1577">
          <cell r="A1577" t="str">
            <v>06-01-000070596837</v>
          </cell>
        </row>
        <row r="1578">
          <cell r="A1578" t="str">
            <v>06-01-000070596844</v>
          </cell>
        </row>
        <row r="1579">
          <cell r="A1579" t="str">
            <v>06-01-000070596848</v>
          </cell>
        </row>
        <row r="1580">
          <cell r="A1580" t="str">
            <v>06-01-000070596852</v>
          </cell>
        </row>
        <row r="1581">
          <cell r="A1581" t="str">
            <v>06-01-000070596855</v>
          </cell>
        </row>
        <row r="1582">
          <cell r="A1582" t="str">
            <v>06-01-000070596859</v>
          </cell>
        </row>
        <row r="1583">
          <cell r="A1583" t="str">
            <v>06-01-000070596863</v>
          </cell>
        </row>
        <row r="1584">
          <cell r="A1584" t="str">
            <v>06-01-000070596879</v>
          </cell>
        </row>
        <row r="1585">
          <cell r="A1585" t="str">
            <v>06-01-000070596881</v>
          </cell>
        </row>
        <row r="1586">
          <cell r="A1586" t="str">
            <v>06-01-000070596884</v>
          </cell>
        </row>
        <row r="1587">
          <cell r="A1587" t="str">
            <v>06-01-000070596888</v>
          </cell>
        </row>
        <row r="1588">
          <cell r="A1588" t="str">
            <v>06-01-000070596893</v>
          </cell>
        </row>
        <row r="1589">
          <cell r="A1589" t="str">
            <v>06-01-000070596915</v>
          </cell>
        </row>
        <row r="1590">
          <cell r="A1590" t="str">
            <v>06-01-000070596917</v>
          </cell>
        </row>
        <row r="1591">
          <cell r="A1591" t="str">
            <v>06-01-000070596920</v>
          </cell>
        </row>
        <row r="1592">
          <cell r="A1592" t="str">
            <v>06-01-000070596924</v>
          </cell>
        </row>
        <row r="1593">
          <cell r="A1593" t="str">
            <v>06-01-000070596926</v>
          </cell>
        </row>
        <row r="1594">
          <cell r="A1594" t="str">
            <v>06-01-000070596928</v>
          </cell>
        </row>
        <row r="1595">
          <cell r="A1595" t="str">
            <v>06-01-000070596929</v>
          </cell>
        </row>
        <row r="1596">
          <cell r="A1596" t="str">
            <v>06-01-000070596931</v>
          </cell>
        </row>
        <row r="1597">
          <cell r="A1597" t="str">
            <v>06-01-000070596933</v>
          </cell>
        </row>
        <row r="1598">
          <cell r="A1598" t="str">
            <v>06-01-000070596935</v>
          </cell>
        </row>
        <row r="1599">
          <cell r="A1599" t="str">
            <v>06-01-000070596936</v>
          </cell>
        </row>
        <row r="1600">
          <cell r="A1600" t="str">
            <v>06-01-000070596940</v>
          </cell>
        </row>
        <row r="1601">
          <cell r="A1601" t="str">
            <v>06-01-000070596941</v>
          </cell>
        </row>
        <row r="1602">
          <cell r="A1602" t="str">
            <v>06-01-000070596942</v>
          </cell>
        </row>
        <row r="1603">
          <cell r="A1603" t="str">
            <v>06-01-000070596969</v>
          </cell>
        </row>
        <row r="1604">
          <cell r="A1604" t="str">
            <v>06-01-000070597017</v>
          </cell>
        </row>
        <row r="1605">
          <cell r="A1605" t="str">
            <v>06-01-000070597026</v>
          </cell>
        </row>
        <row r="1606">
          <cell r="A1606" t="str">
            <v>06-01-000070597049</v>
          </cell>
        </row>
        <row r="1607">
          <cell r="A1607" t="str">
            <v>06-01-000070597051</v>
          </cell>
        </row>
        <row r="1608">
          <cell r="A1608" t="str">
            <v>06-01-000070597059</v>
          </cell>
        </row>
        <row r="1609">
          <cell r="A1609" t="str">
            <v>06-01-000070597067</v>
          </cell>
        </row>
        <row r="1610">
          <cell r="A1610" t="str">
            <v>06-01-000070597069</v>
          </cell>
        </row>
        <row r="1611">
          <cell r="A1611" t="str">
            <v>06-01-000070597070</v>
          </cell>
        </row>
        <row r="1612">
          <cell r="A1612" t="str">
            <v>06-01-000070597071</v>
          </cell>
        </row>
        <row r="1613">
          <cell r="A1613" t="str">
            <v>06-01-000070597072</v>
          </cell>
        </row>
        <row r="1614">
          <cell r="A1614" t="str">
            <v>06-01-000070597073</v>
          </cell>
        </row>
        <row r="1615">
          <cell r="A1615" t="str">
            <v>06-01-000070597076</v>
          </cell>
        </row>
        <row r="1616">
          <cell r="A1616" t="str">
            <v>06-01-000070597077</v>
          </cell>
        </row>
        <row r="1617">
          <cell r="A1617" t="str">
            <v>06-01-000070597078</v>
          </cell>
        </row>
        <row r="1618">
          <cell r="A1618" t="str">
            <v>06-01-000070597080</v>
          </cell>
        </row>
        <row r="1619">
          <cell r="A1619" t="str">
            <v>06-01-000070597081</v>
          </cell>
        </row>
        <row r="1620">
          <cell r="A1620" t="str">
            <v>06-01-000070597082</v>
          </cell>
        </row>
        <row r="1621">
          <cell r="A1621" t="str">
            <v>06-01-000070597083</v>
          </cell>
        </row>
        <row r="1622">
          <cell r="A1622" t="str">
            <v>06-01-000070597085</v>
          </cell>
        </row>
        <row r="1623">
          <cell r="A1623" t="str">
            <v>06-01-000070597087</v>
          </cell>
        </row>
        <row r="1624">
          <cell r="A1624" t="str">
            <v>06-01-000070597088</v>
          </cell>
        </row>
        <row r="1625">
          <cell r="A1625" t="str">
            <v>06-01-000070597090</v>
          </cell>
        </row>
        <row r="1626">
          <cell r="A1626" t="str">
            <v>06-01-000070597091</v>
          </cell>
        </row>
        <row r="1627">
          <cell r="A1627" t="str">
            <v>06-01-000070597093</v>
          </cell>
        </row>
        <row r="1628">
          <cell r="A1628" t="str">
            <v>06-01-000070597097</v>
          </cell>
        </row>
        <row r="1629">
          <cell r="A1629" t="str">
            <v>06-01-000070597105</v>
          </cell>
        </row>
        <row r="1630">
          <cell r="A1630" t="str">
            <v>06-01-000070597108</v>
          </cell>
        </row>
        <row r="1631">
          <cell r="A1631" t="str">
            <v>06-01-000070597109</v>
          </cell>
        </row>
        <row r="1632">
          <cell r="A1632" t="str">
            <v>06-01-000070597110</v>
          </cell>
        </row>
        <row r="1633">
          <cell r="A1633" t="str">
            <v>06-01-000070597111</v>
          </cell>
        </row>
        <row r="1634">
          <cell r="A1634" t="str">
            <v>06-01-000070597112</v>
          </cell>
        </row>
        <row r="1635">
          <cell r="A1635" t="str">
            <v>06-01-000070597113</v>
          </cell>
        </row>
        <row r="1636">
          <cell r="A1636" t="str">
            <v>06-01-000070597115</v>
          </cell>
        </row>
        <row r="1637">
          <cell r="A1637" t="str">
            <v>06-01-000070597118</v>
          </cell>
        </row>
        <row r="1638">
          <cell r="A1638" t="str">
            <v>06-01-000070597145</v>
          </cell>
        </row>
        <row r="1639">
          <cell r="A1639" t="str">
            <v>06-01-000070597150</v>
          </cell>
        </row>
        <row r="1640">
          <cell r="A1640" t="str">
            <v>06-01-000070597154</v>
          </cell>
        </row>
        <row r="1641">
          <cell r="A1641" t="str">
            <v>06-01-000070597155</v>
          </cell>
        </row>
        <row r="1642">
          <cell r="A1642" t="str">
            <v>06-01-000070597156</v>
          </cell>
        </row>
        <row r="1643">
          <cell r="A1643" t="str">
            <v>06-01-000070597158</v>
          </cell>
        </row>
        <row r="1644">
          <cell r="A1644" t="str">
            <v>06-01-000070597159</v>
          </cell>
        </row>
        <row r="1645">
          <cell r="A1645" t="str">
            <v>06-01-000070597163</v>
          </cell>
        </row>
        <row r="1646">
          <cell r="A1646" t="str">
            <v>06-01-000070597167</v>
          </cell>
        </row>
        <row r="1647">
          <cell r="A1647" t="str">
            <v>06-01-000070597169</v>
          </cell>
        </row>
        <row r="1648">
          <cell r="A1648" t="str">
            <v>06-01-000070597178</v>
          </cell>
        </row>
        <row r="1649">
          <cell r="A1649" t="str">
            <v>06-01-000070597180</v>
          </cell>
        </row>
        <row r="1650">
          <cell r="A1650" t="str">
            <v>06-01-000070597181</v>
          </cell>
        </row>
        <row r="1651">
          <cell r="A1651" t="str">
            <v>06-01-000070597184</v>
          </cell>
        </row>
        <row r="1652">
          <cell r="A1652" t="str">
            <v>06-01-000070597186</v>
          </cell>
        </row>
        <row r="1653">
          <cell r="A1653" t="str">
            <v>06-01-000070597187</v>
          </cell>
        </row>
        <row r="1654">
          <cell r="A1654" t="str">
            <v>06-01-000070597188</v>
          </cell>
        </row>
        <row r="1655">
          <cell r="A1655" t="str">
            <v>06-01-000070597189</v>
          </cell>
        </row>
        <row r="1656">
          <cell r="A1656" t="str">
            <v>06-01-000070597191</v>
          </cell>
        </row>
        <row r="1657">
          <cell r="A1657" t="str">
            <v>06-01-000070597193</v>
          </cell>
        </row>
        <row r="1658">
          <cell r="A1658" t="str">
            <v>06-01-000070597198</v>
          </cell>
        </row>
        <row r="1659">
          <cell r="A1659" t="str">
            <v>06-01-000070597201</v>
          </cell>
        </row>
        <row r="1660">
          <cell r="A1660" t="str">
            <v>06-01-000070597206</v>
          </cell>
        </row>
        <row r="1661">
          <cell r="A1661" t="str">
            <v>06-01-000070597208</v>
          </cell>
        </row>
        <row r="1662">
          <cell r="A1662" t="str">
            <v>06-01-000070597211</v>
          </cell>
        </row>
        <row r="1663">
          <cell r="A1663" t="str">
            <v>06-01-000070597213</v>
          </cell>
        </row>
        <row r="1664">
          <cell r="A1664" t="str">
            <v>06-01-000070597215</v>
          </cell>
        </row>
        <row r="1665">
          <cell r="A1665" t="str">
            <v>06-01-000070597216</v>
          </cell>
        </row>
        <row r="1666">
          <cell r="A1666" t="str">
            <v>06-01-000070597217</v>
          </cell>
        </row>
        <row r="1667">
          <cell r="A1667" t="str">
            <v>06-01-000070597218</v>
          </cell>
        </row>
        <row r="1668">
          <cell r="A1668" t="str">
            <v>06-01-000070597227</v>
          </cell>
        </row>
        <row r="1669">
          <cell r="A1669" t="str">
            <v>06-01-000070597258</v>
          </cell>
        </row>
        <row r="1670">
          <cell r="A1670" t="str">
            <v>06-01-000070597261</v>
          </cell>
        </row>
        <row r="1671">
          <cell r="A1671" t="str">
            <v>06-01-000070597266</v>
          </cell>
        </row>
        <row r="1672">
          <cell r="A1672" t="str">
            <v>06-01-000070597271</v>
          </cell>
        </row>
        <row r="1673">
          <cell r="A1673" t="str">
            <v>06-01-000070597286</v>
          </cell>
        </row>
        <row r="1674">
          <cell r="A1674" t="str">
            <v>06-01-000070597290</v>
          </cell>
        </row>
        <row r="1675">
          <cell r="A1675" t="str">
            <v>06-01-000070597298</v>
          </cell>
        </row>
        <row r="1676">
          <cell r="A1676" t="str">
            <v>06-01-000070597303</v>
          </cell>
        </row>
        <row r="1677">
          <cell r="A1677" t="str">
            <v>06-01-000070597304</v>
          </cell>
        </row>
        <row r="1678">
          <cell r="A1678" t="str">
            <v>06-01-000070597306</v>
          </cell>
        </row>
        <row r="1679">
          <cell r="A1679" t="str">
            <v>06-01-000070597310</v>
          </cell>
        </row>
        <row r="1680">
          <cell r="A1680" t="str">
            <v>06-01-000070597312</v>
          </cell>
        </row>
        <row r="1681">
          <cell r="A1681" t="str">
            <v>06-01-000070597315</v>
          </cell>
        </row>
        <row r="1682">
          <cell r="A1682" t="str">
            <v>06-01-000070597317</v>
          </cell>
        </row>
        <row r="1683">
          <cell r="A1683" t="str">
            <v>06-01-000070597321</v>
          </cell>
        </row>
        <row r="1684">
          <cell r="A1684" t="str">
            <v>06-01-000070597324</v>
          </cell>
        </row>
        <row r="1685">
          <cell r="A1685" t="str">
            <v>06-01-000070597325</v>
          </cell>
        </row>
        <row r="1686">
          <cell r="A1686" t="str">
            <v>06-01-000070597328</v>
          </cell>
        </row>
        <row r="1687">
          <cell r="A1687" t="str">
            <v>06-01-000070597332</v>
          </cell>
        </row>
        <row r="1688">
          <cell r="A1688" t="str">
            <v>06-01-000070597336</v>
          </cell>
        </row>
        <row r="1689">
          <cell r="A1689" t="str">
            <v>06-01-000070597352</v>
          </cell>
        </row>
        <row r="1690">
          <cell r="A1690" t="str">
            <v>06-01-000070597354</v>
          </cell>
        </row>
        <row r="1691">
          <cell r="A1691" t="str">
            <v>06-01-000070597367</v>
          </cell>
        </row>
        <row r="1692">
          <cell r="A1692" t="str">
            <v>06-01-000070597373</v>
          </cell>
        </row>
        <row r="1693">
          <cell r="A1693" t="str">
            <v>06-01-000070597376</v>
          </cell>
        </row>
        <row r="1694">
          <cell r="A1694" t="str">
            <v>06-01-000070597382</v>
          </cell>
        </row>
        <row r="1695">
          <cell r="A1695" t="str">
            <v>06-01-000070597386</v>
          </cell>
        </row>
        <row r="1696">
          <cell r="A1696" t="str">
            <v>06-01-000070597392</v>
          </cell>
        </row>
        <row r="1697">
          <cell r="A1697" t="str">
            <v>06-01-000070597398</v>
          </cell>
        </row>
        <row r="1698">
          <cell r="A1698" t="str">
            <v>06-01-000070597401</v>
          </cell>
        </row>
        <row r="1699">
          <cell r="A1699" t="str">
            <v>06-01-000070597407</v>
          </cell>
        </row>
        <row r="1700">
          <cell r="A1700" t="str">
            <v>06-01-000070597409</v>
          </cell>
        </row>
        <row r="1701">
          <cell r="A1701" t="str">
            <v>06-01-000070597413</v>
          </cell>
        </row>
        <row r="1702">
          <cell r="A1702" t="str">
            <v>06-01-000070597416</v>
          </cell>
        </row>
        <row r="1703">
          <cell r="A1703" t="str">
            <v>06-01-000070597417</v>
          </cell>
        </row>
        <row r="1704">
          <cell r="A1704" t="str">
            <v>06-01-000070597418</v>
          </cell>
        </row>
        <row r="1705">
          <cell r="A1705" t="str">
            <v>06-01-000070597422</v>
          </cell>
        </row>
        <row r="1706">
          <cell r="A1706" t="str">
            <v>06-01-000070597423</v>
          </cell>
        </row>
        <row r="1707">
          <cell r="A1707" t="str">
            <v>06-01-000070597426</v>
          </cell>
        </row>
        <row r="1708">
          <cell r="A1708" t="str">
            <v>06-01-000070597429</v>
          </cell>
        </row>
        <row r="1709">
          <cell r="A1709" t="str">
            <v>06-01-000070597430</v>
          </cell>
        </row>
        <row r="1710">
          <cell r="A1710" t="str">
            <v>06-01-000070597431</v>
          </cell>
        </row>
        <row r="1711">
          <cell r="A1711" t="str">
            <v>06-01-000070597435</v>
          </cell>
        </row>
        <row r="1712">
          <cell r="A1712" t="str">
            <v>06-01-000070597436</v>
          </cell>
        </row>
        <row r="1713">
          <cell r="A1713" t="str">
            <v>06-01-000070597440</v>
          </cell>
        </row>
        <row r="1714">
          <cell r="A1714" t="str">
            <v>06-01-000070597441</v>
          </cell>
        </row>
        <row r="1715">
          <cell r="A1715" t="str">
            <v>06-01-000070597477</v>
          </cell>
        </row>
        <row r="1716">
          <cell r="A1716" t="str">
            <v>06-01-000070597478</v>
          </cell>
        </row>
        <row r="1717">
          <cell r="A1717" t="str">
            <v>06-01-000070597479</v>
          </cell>
        </row>
        <row r="1718">
          <cell r="A1718" t="str">
            <v>06-01-000070597480</v>
          </cell>
        </row>
        <row r="1719">
          <cell r="A1719" t="str">
            <v>06-01-000070597481</v>
          </cell>
        </row>
        <row r="1720">
          <cell r="A1720" t="str">
            <v>06-01-000070597483</v>
          </cell>
        </row>
        <row r="1721">
          <cell r="A1721" t="str">
            <v>06-01-000070597485</v>
          </cell>
        </row>
        <row r="1722">
          <cell r="A1722" t="str">
            <v>06-01-000070597486</v>
          </cell>
        </row>
        <row r="1723">
          <cell r="A1723" t="str">
            <v>06-01-000070597487</v>
          </cell>
        </row>
        <row r="1724">
          <cell r="A1724" t="str">
            <v>06-01-000070597488</v>
          </cell>
        </row>
        <row r="1725">
          <cell r="A1725" t="str">
            <v>06-01-000070597489</v>
          </cell>
        </row>
        <row r="1726">
          <cell r="A1726" t="str">
            <v>06-01-000070597490</v>
          </cell>
        </row>
        <row r="1727">
          <cell r="A1727" t="str">
            <v>06-01-000070597497</v>
          </cell>
        </row>
        <row r="1728">
          <cell r="A1728" t="str">
            <v>06-01-000070597499</v>
          </cell>
        </row>
        <row r="1729">
          <cell r="A1729" t="str">
            <v>06-01-000070597501</v>
          </cell>
        </row>
        <row r="1730">
          <cell r="A1730" t="str">
            <v>06-01-000070597507</v>
          </cell>
        </row>
        <row r="1731">
          <cell r="A1731" t="str">
            <v>06-01-000070597509</v>
          </cell>
        </row>
        <row r="1732">
          <cell r="A1732" t="str">
            <v>06-01-000070597511</v>
          </cell>
        </row>
        <row r="1733">
          <cell r="A1733" t="str">
            <v>06-01-000070597517</v>
          </cell>
        </row>
        <row r="1734">
          <cell r="A1734" t="str">
            <v>06-01-000070597531</v>
          </cell>
        </row>
        <row r="1735">
          <cell r="A1735" t="str">
            <v>06-01-000070597536</v>
          </cell>
        </row>
        <row r="1736">
          <cell r="A1736" t="str">
            <v>06-01-000070597541</v>
          </cell>
        </row>
        <row r="1737">
          <cell r="A1737" t="str">
            <v>06-01-000070597547</v>
          </cell>
        </row>
        <row r="1738">
          <cell r="A1738" t="str">
            <v>06-01-000070597550</v>
          </cell>
        </row>
        <row r="1739">
          <cell r="A1739" t="str">
            <v>06-01-000070597551</v>
          </cell>
        </row>
        <row r="1740">
          <cell r="A1740" t="str">
            <v>06-01-000070597554</v>
          </cell>
        </row>
        <row r="1741">
          <cell r="A1741" t="str">
            <v>06-01-000070597555</v>
          </cell>
        </row>
        <row r="1742">
          <cell r="A1742" t="str">
            <v>06-01-000070597556</v>
          </cell>
        </row>
        <row r="1743">
          <cell r="A1743" t="str">
            <v>06-01-000070597557</v>
          </cell>
        </row>
        <row r="1744">
          <cell r="A1744" t="str">
            <v>06-01-000070597558</v>
          </cell>
        </row>
        <row r="1745">
          <cell r="A1745" t="str">
            <v>06-01-000070597559</v>
          </cell>
        </row>
        <row r="1746">
          <cell r="A1746" t="str">
            <v>06-01-000070597560</v>
          </cell>
        </row>
        <row r="1747">
          <cell r="A1747" t="str">
            <v>06-01-000070597561</v>
          </cell>
        </row>
        <row r="1748">
          <cell r="A1748" t="str">
            <v>06-01-000070597562</v>
          </cell>
        </row>
        <row r="1749">
          <cell r="A1749" t="str">
            <v>06-01-000070597563</v>
          </cell>
        </row>
        <row r="1750">
          <cell r="A1750" t="str">
            <v>06-01-000070597566</v>
          </cell>
        </row>
        <row r="1751">
          <cell r="A1751" t="str">
            <v>06-01-000070597568</v>
          </cell>
        </row>
        <row r="1752">
          <cell r="A1752" t="str">
            <v>06-01-000070597570</v>
          </cell>
        </row>
        <row r="1753">
          <cell r="A1753" t="str">
            <v>06-01-000070597571</v>
          </cell>
        </row>
        <row r="1754">
          <cell r="A1754" t="str">
            <v>06-01-000070597573</v>
          </cell>
        </row>
        <row r="1755">
          <cell r="A1755" t="str">
            <v>06-01-000070597575</v>
          </cell>
        </row>
        <row r="1756">
          <cell r="A1756" t="str">
            <v>06-01-000070597578</v>
          </cell>
        </row>
        <row r="1757">
          <cell r="A1757" t="str">
            <v>06-01-000070597579</v>
          </cell>
        </row>
        <row r="1758">
          <cell r="A1758" t="str">
            <v>06-01-000070597584</v>
          </cell>
        </row>
        <row r="1759">
          <cell r="A1759" t="str">
            <v>06-01-000070597587</v>
          </cell>
        </row>
        <row r="1760">
          <cell r="A1760" t="str">
            <v>06-01-000070597590</v>
          </cell>
        </row>
        <row r="1761">
          <cell r="A1761" t="str">
            <v>06-01-000070597595</v>
          </cell>
        </row>
        <row r="1762">
          <cell r="A1762" t="str">
            <v>06-01-000070597597</v>
          </cell>
        </row>
        <row r="1763">
          <cell r="A1763" t="str">
            <v>06-01-000070597599</v>
          </cell>
        </row>
        <row r="1764">
          <cell r="A1764" t="str">
            <v>06-01-000070597602</v>
          </cell>
        </row>
        <row r="1765">
          <cell r="A1765" t="str">
            <v>06-01-000070597606</v>
          </cell>
        </row>
        <row r="1766">
          <cell r="A1766" t="str">
            <v>06-01-000070597608</v>
          </cell>
        </row>
        <row r="1767">
          <cell r="A1767" t="str">
            <v>06-01-000070597610</v>
          </cell>
        </row>
        <row r="1768">
          <cell r="A1768" t="str">
            <v>06-01-000070597611</v>
          </cell>
        </row>
        <row r="1769">
          <cell r="A1769" t="str">
            <v>06-01-000070597612</v>
          </cell>
        </row>
        <row r="1770">
          <cell r="A1770" t="str">
            <v>06-01-000070597614</v>
          </cell>
        </row>
        <row r="1771">
          <cell r="A1771" t="str">
            <v>06-01-000070597616</v>
          </cell>
        </row>
        <row r="1772">
          <cell r="A1772" t="str">
            <v>06-01-000070597619</v>
          </cell>
        </row>
        <row r="1773">
          <cell r="A1773" t="str">
            <v>06-01-000070597625</v>
          </cell>
        </row>
        <row r="1774">
          <cell r="A1774" t="str">
            <v>06-01-000070597629</v>
          </cell>
        </row>
        <row r="1775">
          <cell r="A1775" t="str">
            <v>06-01-000070597630</v>
          </cell>
        </row>
        <row r="1776">
          <cell r="A1776" t="str">
            <v>06-01-000070597632</v>
          </cell>
        </row>
        <row r="1777">
          <cell r="A1777" t="str">
            <v>06-01-000070597633</v>
          </cell>
        </row>
        <row r="1778">
          <cell r="A1778" t="str">
            <v>06-01-000070597635</v>
          </cell>
        </row>
        <row r="1779">
          <cell r="A1779" t="str">
            <v>06-01-000070597636</v>
          </cell>
        </row>
        <row r="1780">
          <cell r="A1780" t="str">
            <v>06-01-000070597637</v>
          </cell>
        </row>
        <row r="1781">
          <cell r="A1781" t="str">
            <v>06-01-000070597639</v>
          </cell>
        </row>
        <row r="1782">
          <cell r="A1782" t="str">
            <v>06-01-000070597640</v>
          </cell>
        </row>
        <row r="1783">
          <cell r="A1783" t="str">
            <v>06-01-000070597642</v>
          </cell>
        </row>
        <row r="1784">
          <cell r="A1784" t="str">
            <v>06-01-000070597643</v>
          </cell>
        </row>
        <row r="1785">
          <cell r="A1785" t="str">
            <v>06-01-000070597644</v>
          </cell>
        </row>
        <row r="1786">
          <cell r="A1786" t="str">
            <v>06-01-000070597645</v>
          </cell>
        </row>
        <row r="1787">
          <cell r="A1787" t="str">
            <v>06-01-000070597647</v>
          </cell>
        </row>
        <row r="1788">
          <cell r="A1788" t="str">
            <v>06-01-000070597648</v>
          </cell>
        </row>
        <row r="1789">
          <cell r="A1789" t="str">
            <v>06-01-000070597649</v>
          </cell>
        </row>
        <row r="1790">
          <cell r="A1790" t="str">
            <v>06-01-000070597650</v>
          </cell>
        </row>
        <row r="1791">
          <cell r="A1791" t="str">
            <v>06-01-000070597651</v>
          </cell>
        </row>
        <row r="1792">
          <cell r="A1792" t="str">
            <v>06-01-000070597652</v>
          </cell>
        </row>
        <row r="1793">
          <cell r="A1793" t="str">
            <v>06-01-000070597654</v>
          </cell>
        </row>
        <row r="1794">
          <cell r="A1794" t="str">
            <v>06-01-000070597655</v>
          </cell>
        </row>
        <row r="1795">
          <cell r="A1795" t="str">
            <v>06-01-000070597656</v>
          </cell>
        </row>
        <row r="1796">
          <cell r="A1796" t="str">
            <v>06-01-000070597657</v>
          </cell>
        </row>
        <row r="1797">
          <cell r="A1797" t="str">
            <v>06-01-000070597658</v>
          </cell>
        </row>
        <row r="1798">
          <cell r="A1798" t="str">
            <v>06-01-000070597659</v>
          </cell>
        </row>
        <row r="1799">
          <cell r="A1799" t="str">
            <v>06-01-000070597660</v>
          </cell>
        </row>
        <row r="1800">
          <cell r="A1800" t="str">
            <v>06-01-000070597661</v>
          </cell>
        </row>
        <row r="1801">
          <cell r="A1801" t="str">
            <v>06-01-000070597662</v>
          </cell>
        </row>
        <row r="1802">
          <cell r="A1802" t="str">
            <v>06-01-000070597663</v>
          </cell>
        </row>
        <row r="1803">
          <cell r="A1803" t="str">
            <v>06-01-000070597664</v>
          </cell>
        </row>
        <row r="1804">
          <cell r="A1804" t="str">
            <v>06-01-000070597666</v>
          </cell>
        </row>
        <row r="1805">
          <cell r="A1805" t="str">
            <v>06-01-000070597667</v>
          </cell>
        </row>
        <row r="1806">
          <cell r="A1806" t="str">
            <v>06-01-000070597668</v>
          </cell>
        </row>
        <row r="1807">
          <cell r="A1807" t="str">
            <v>06-01-000070597670</v>
          </cell>
        </row>
        <row r="1808">
          <cell r="A1808" t="str">
            <v>06-01-000070597671</v>
          </cell>
        </row>
        <row r="1809">
          <cell r="A1809" t="str">
            <v>06-01-000070597673</v>
          </cell>
        </row>
        <row r="1810">
          <cell r="A1810" t="str">
            <v>06-01-000070597674</v>
          </cell>
        </row>
        <row r="1811">
          <cell r="A1811" t="str">
            <v>06-01-000070597675</v>
          </cell>
        </row>
        <row r="1812">
          <cell r="A1812" t="str">
            <v>06-01-000070597676</v>
          </cell>
        </row>
        <row r="1813">
          <cell r="A1813" t="str">
            <v>06-01-000070597677</v>
          </cell>
        </row>
        <row r="1814">
          <cell r="A1814" t="str">
            <v>06-01-000070597679</v>
          </cell>
        </row>
        <row r="1815">
          <cell r="A1815" t="str">
            <v>06-01-000070597680</v>
          </cell>
        </row>
        <row r="1816">
          <cell r="A1816" t="str">
            <v>06-01-000070597681</v>
          </cell>
        </row>
        <row r="1817">
          <cell r="A1817" t="str">
            <v>06-01-000070597683</v>
          </cell>
        </row>
        <row r="1818">
          <cell r="A1818" t="str">
            <v>06-01-000070597684</v>
          </cell>
        </row>
        <row r="1819">
          <cell r="A1819" t="str">
            <v>06-01-000070597685</v>
          </cell>
        </row>
        <row r="1820">
          <cell r="A1820" t="str">
            <v>06-01-000070597687</v>
          </cell>
        </row>
        <row r="1821">
          <cell r="A1821" t="str">
            <v>06-01-000070597688</v>
          </cell>
        </row>
        <row r="1822">
          <cell r="A1822" t="str">
            <v>06-01-000070597690</v>
          </cell>
        </row>
        <row r="1823">
          <cell r="A1823" t="str">
            <v>06-01-000070597691</v>
          </cell>
        </row>
        <row r="1824">
          <cell r="A1824" t="str">
            <v>06-01-000070597693</v>
          </cell>
        </row>
        <row r="1825">
          <cell r="A1825" t="str">
            <v>06-01-000070597697</v>
          </cell>
        </row>
        <row r="1826">
          <cell r="A1826" t="str">
            <v>06-01-000070597700</v>
          </cell>
        </row>
        <row r="1827">
          <cell r="A1827" t="str">
            <v>06-01-000070597702</v>
          </cell>
        </row>
        <row r="1828">
          <cell r="A1828" t="str">
            <v>06-01-000070597703</v>
          </cell>
        </row>
        <row r="1829">
          <cell r="A1829" t="str">
            <v>06-01-000070597707</v>
          </cell>
        </row>
        <row r="1830">
          <cell r="A1830" t="str">
            <v>06-01-000070597708</v>
          </cell>
        </row>
        <row r="1831">
          <cell r="A1831" t="str">
            <v>06-01-000070597710</v>
          </cell>
        </row>
        <row r="1832">
          <cell r="A1832" t="str">
            <v>06-01-000070597712</v>
          </cell>
        </row>
        <row r="1833">
          <cell r="A1833" t="str">
            <v>06-01-000070597714</v>
          </cell>
        </row>
        <row r="1834">
          <cell r="A1834" t="str">
            <v>06-01-000070597715</v>
          </cell>
        </row>
        <row r="1835">
          <cell r="A1835" t="str">
            <v>06-01-000070597718</v>
          </cell>
        </row>
        <row r="1836">
          <cell r="A1836" t="str">
            <v>06-01-000070597719</v>
          </cell>
        </row>
        <row r="1837">
          <cell r="A1837" t="str">
            <v>06-01-000070597722</v>
          </cell>
        </row>
        <row r="1838">
          <cell r="A1838" t="str">
            <v>06-01-000070597723</v>
          </cell>
        </row>
        <row r="1839">
          <cell r="A1839" t="str">
            <v>06-01-000070597728</v>
          </cell>
        </row>
        <row r="1840">
          <cell r="A1840" t="str">
            <v>06-01-000070597734</v>
          </cell>
        </row>
        <row r="1841">
          <cell r="A1841" t="str">
            <v>06-01-000070597736</v>
          </cell>
        </row>
        <row r="1842">
          <cell r="A1842" t="str">
            <v>06-01-000070597738</v>
          </cell>
        </row>
        <row r="1843">
          <cell r="A1843" t="str">
            <v>06-01-000070597740</v>
          </cell>
        </row>
        <row r="1844">
          <cell r="A1844" t="str">
            <v>06-01-000070597744</v>
          </cell>
        </row>
        <row r="1845">
          <cell r="A1845" t="str">
            <v>06-01-000070597745</v>
          </cell>
        </row>
        <row r="1846">
          <cell r="A1846" t="str">
            <v>06-01-000070597747</v>
          </cell>
        </row>
        <row r="1847">
          <cell r="A1847" t="str">
            <v>06-01-000070597749</v>
          </cell>
        </row>
        <row r="1848">
          <cell r="A1848" t="str">
            <v>06-01-000070597751</v>
          </cell>
        </row>
        <row r="1849">
          <cell r="A1849" t="str">
            <v>06-01-000070597753</v>
          </cell>
        </row>
        <row r="1850">
          <cell r="A1850" t="str">
            <v>06-01-000070597756</v>
          </cell>
        </row>
        <row r="1851">
          <cell r="A1851" t="str">
            <v>06-01-000070597758</v>
          </cell>
        </row>
        <row r="1852">
          <cell r="A1852" t="str">
            <v>06-01-000070597760</v>
          </cell>
        </row>
        <row r="1853">
          <cell r="A1853" t="str">
            <v>06-01-000070597762</v>
          </cell>
        </row>
        <row r="1854">
          <cell r="A1854" t="str">
            <v>06-01-000070597764</v>
          </cell>
        </row>
        <row r="1855">
          <cell r="A1855" t="str">
            <v>06-01-000070597765</v>
          </cell>
        </row>
        <row r="1856">
          <cell r="A1856" t="str">
            <v>06-01-000070597775</v>
          </cell>
        </row>
        <row r="1857">
          <cell r="A1857" t="str">
            <v>06-01-000070597776</v>
          </cell>
        </row>
        <row r="1858">
          <cell r="A1858" t="str">
            <v>06-01-000070597777</v>
          </cell>
        </row>
        <row r="1859">
          <cell r="A1859" t="str">
            <v>06-01-000070597778</v>
          </cell>
        </row>
        <row r="1860">
          <cell r="A1860" t="str">
            <v>06-01-000070597779</v>
          </cell>
        </row>
        <row r="1861">
          <cell r="A1861" t="str">
            <v>06-01-000070597780</v>
          </cell>
        </row>
        <row r="1862">
          <cell r="A1862" t="str">
            <v>06-01-000070597782</v>
          </cell>
        </row>
        <row r="1863">
          <cell r="A1863" t="str">
            <v>06-01-000070597784</v>
          </cell>
        </row>
        <row r="1864">
          <cell r="A1864" t="str">
            <v>06-01-000070597786</v>
          </cell>
        </row>
        <row r="1865">
          <cell r="A1865" t="str">
            <v>06-01-000070597788</v>
          </cell>
        </row>
        <row r="1866">
          <cell r="A1866" t="str">
            <v>06-01-000070597789</v>
          </cell>
        </row>
        <row r="1867">
          <cell r="A1867" t="str">
            <v>06-01-000070597792</v>
          </cell>
        </row>
        <row r="1868">
          <cell r="A1868" t="str">
            <v>06-01-000070597796</v>
          </cell>
        </row>
        <row r="1869">
          <cell r="A1869" t="str">
            <v>06-01-000070597798</v>
          </cell>
        </row>
        <row r="1870">
          <cell r="A1870" t="str">
            <v>06-01-000070597802</v>
          </cell>
        </row>
        <row r="1871">
          <cell r="A1871" t="str">
            <v>06-01-000070597804</v>
          </cell>
        </row>
        <row r="1872">
          <cell r="A1872" t="str">
            <v>06-01-000070597805</v>
          </cell>
        </row>
        <row r="1873">
          <cell r="A1873" t="str">
            <v>06-01-000070597823</v>
          </cell>
        </row>
        <row r="1874">
          <cell r="A1874" t="str">
            <v>06-01-000070597847</v>
          </cell>
        </row>
        <row r="1875">
          <cell r="A1875" t="str">
            <v>06-01-000070597855</v>
          </cell>
        </row>
        <row r="1876">
          <cell r="A1876" t="str">
            <v>06-01-000070597860</v>
          </cell>
        </row>
        <row r="1877">
          <cell r="A1877" t="str">
            <v>06-01-000070597865</v>
          </cell>
        </row>
        <row r="1878">
          <cell r="A1878" t="str">
            <v>06-01-000070597868</v>
          </cell>
        </row>
        <row r="1879">
          <cell r="A1879" t="str">
            <v>06-01-000070597869</v>
          </cell>
        </row>
        <row r="1880">
          <cell r="A1880" t="str">
            <v>06-01-000070597872</v>
          </cell>
        </row>
        <row r="1881">
          <cell r="A1881" t="str">
            <v>06-01-000070597895</v>
          </cell>
        </row>
        <row r="1882">
          <cell r="A1882" t="str">
            <v>06-01-000070597906</v>
          </cell>
        </row>
        <row r="1883">
          <cell r="A1883" t="str">
            <v>06-01-000070597908</v>
          </cell>
        </row>
        <row r="1884">
          <cell r="A1884" t="str">
            <v>06-01-000070597909</v>
          </cell>
        </row>
        <row r="1885">
          <cell r="A1885" t="str">
            <v>06-01-000070597912</v>
          </cell>
        </row>
        <row r="1886">
          <cell r="A1886" t="str">
            <v>06-01-000070597917</v>
          </cell>
        </row>
        <row r="1887">
          <cell r="A1887" t="str">
            <v>06-01-000070597948</v>
          </cell>
        </row>
        <row r="1888">
          <cell r="A1888" t="str">
            <v>06-01-000070597952</v>
          </cell>
        </row>
        <row r="1889">
          <cell r="A1889" t="str">
            <v>06-01-000070597954</v>
          </cell>
        </row>
        <row r="1890">
          <cell r="A1890" t="str">
            <v>06-01-000070597960</v>
          </cell>
        </row>
        <row r="1891">
          <cell r="A1891" t="str">
            <v>06-01-000070597966</v>
          </cell>
        </row>
        <row r="1892">
          <cell r="A1892" t="str">
            <v>06-01-000070597969</v>
          </cell>
        </row>
        <row r="1893">
          <cell r="A1893" t="str">
            <v>06-01-000070597977</v>
          </cell>
        </row>
        <row r="1894">
          <cell r="A1894" t="str">
            <v>06-01-000070597978</v>
          </cell>
        </row>
        <row r="1895">
          <cell r="A1895" t="str">
            <v>06-01-000070597979</v>
          </cell>
        </row>
        <row r="1896">
          <cell r="A1896" t="str">
            <v>06-01-000070597980</v>
          </cell>
        </row>
        <row r="1897">
          <cell r="A1897" t="str">
            <v>06-01-000070597981</v>
          </cell>
        </row>
        <row r="1898">
          <cell r="A1898" t="str">
            <v>06-01-000070597982</v>
          </cell>
        </row>
        <row r="1899">
          <cell r="A1899" t="str">
            <v>06-01-000070597983</v>
          </cell>
        </row>
        <row r="1900">
          <cell r="A1900" t="str">
            <v>06-01-000070597984</v>
          </cell>
        </row>
        <row r="1901">
          <cell r="A1901" t="str">
            <v>06-01-000070597985</v>
          </cell>
        </row>
        <row r="1902">
          <cell r="A1902" t="str">
            <v>06-01-000070597986</v>
          </cell>
        </row>
        <row r="1903">
          <cell r="A1903" t="str">
            <v>06-01-000070597987</v>
          </cell>
        </row>
        <row r="1904">
          <cell r="A1904" t="str">
            <v>06-01-000070597988</v>
          </cell>
        </row>
        <row r="1905">
          <cell r="A1905" t="str">
            <v>06-01-000070597989</v>
          </cell>
        </row>
        <row r="1906">
          <cell r="A1906" t="str">
            <v>06-01-000070597990</v>
          </cell>
        </row>
        <row r="1907">
          <cell r="A1907" t="str">
            <v>06-01-000070597991</v>
          </cell>
        </row>
        <row r="1908">
          <cell r="A1908" t="str">
            <v>06-01-000070597993</v>
          </cell>
        </row>
        <row r="1909">
          <cell r="A1909" t="str">
            <v>06-01-000070597995</v>
          </cell>
        </row>
        <row r="1910">
          <cell r="A1910" t="str">
            <v>06-01-000070597996</v>
          </cell>
        </row>
        <row r="1911">
          <cell r="A1911" t="str">
            <v>06-01-000070597999</v>
          </cell>
        </row>
        <row r="1912">
          <cell r="A1912" t="str">
            <v>06-01-000070598002</v>
          </cell>
        </row>
        <row r="1913">
          <cell r="A1913" t="str">
            <v>06-01-000070598004</v>
          </cell>
        </row>
        <row r="1914">
          <cell r="A1914" t="str">
            <v>06-01-000070598010</v>
          </cell>
        </row>
        <row r="1915">
          <cell r="A1915" t="str">
            <v>06-01-000070598013</v>
          </cell>
        </row>
        <row r="1916">
          <cell r="A1916" t="str">
            <v>06-01-000070598023</v>
          </cell>
        </row>
        <row r="1917">
          <cell r="A1917" t="str">
            <v>06-01-000070598025</v>
          </cell>
        </row>
        <row r="1918">
          <cell r="A1918" t="str">
            <v>06-01-000070598029</v>
          </cell>
        </row>
        <row r="1919">
          <cell r="A1919" t="str">
            <v>06-01-000070598034</v>
          </cell>
        </row>
        <row r="1920">
          <cell r="A1920" t="str">
            <v>06-01-000070598044</v>
          </cell>
        </row>
        <row r="1921">
          <cell r="A1921" t="str">
            <v>06-01-000070598047</v>
          </cell>
        </row>
        <row r="1922">
          <cell r="A1922" t="str">
            <v>06-01-000070598107</v>
          </cell>
        </row>
        <row r="1923">
          <cell r="A1923" t="str">
            <v>06-01-000070598108</v>
          </cell>
        </row>
        <row r="1924">
          <cell r="A1924" t="str">
            <v>06-01-000070598112</v>
          </cell>
        </row>
        <row r="1925">
          <cell r="A1925" t="str">
            <v>06-01-000070598114</v>
          </cell>
        </row>
        <row r="1926">
          <cell r="A1926" t="str">
            <v>06-01-000070598206</v>
          </cell>
        </row>
        <row r="1927">
          <cell r="A1927" t="str">
            <v>06-01-000070598207</v>
          </cell>
        </row>
        <row r="1928">
          <cell r="A1928" t="str">
            <v>06-01-000070598215</v>
          </cell>
        </row>
        <row r="1929">
          <cell r="A1929" t="str">
            <v>06-01-000070598220</v>
          </cell>
        </row>
        <row r="1930">
          <cell r="A1930" t="str">
            <v>06-01-000070598221</v>
          </cell>
        </row>
        <row r="1931">
          <cell r="A1931" t="str">
            <v>06-01-000070598222</v>
          </cell>
        </row>
        <row r="1932">
          <cell r="A1932" t="str">
            <v>06-01-000070598223</v>
          </cell>
        </row>
        <row r="1933">
          <cell r="A1933" t="str">
            <v>06-01-000070598224</v>
          </cell>
        </row>
        <row r="1934">
          <cell r="A1934" t="str">
            <v>06-01-000070598225</v>
          </cell>
        </row>
        <row r="1935">
          <cell r="A1935" t="str">
            <v>06-01-000070598226</v>
          </cell>
        </row>
        <row r="1936">
          <cell r="A1936" t="str">
            <v>06-01-000070598227</v>
          </cell>
        </row>
        <row r="1937">
          <cell r="A1937" t="str">
            <v>06-01-000070598228</v>
          </cell>
        </row>
        <row r="1938">
          <cell r="A1938" t="str">
            <v>06-01-000070598229</v>
          </cell>
        </row>
        <row r="1939">
          <cell r="A1939" t="str">
            <v>06-01-000070598230</v>
          </cell>
        </row>
        <row r="1940">
          <cell r="A1940" t="str">
            <v>06-01-000070598231</v>
          </cell>
        </row>
        <row r="1941">
          <cell r="A1941" t="str">
            <v>06-01-000070598233</v>
          </cell>
        </row>
        <row r="1942">
          <cell r="A1942" t="str">
            <v>06-01-000070598236</v>
          </cell>
        </row>
        <row r="1943">
          <cell r="A1943" t="str">
            <v>06-01-000070598237</v>
          </cell>
        </row>
        <row r="1944">
          <cell r="A1944" t="str">
            <v>06-01-000070598238</v>
          </cell>
        </row>
        <row r="1945">
          <cell r="A1945" t="str">
            <v>06-01-000070598239</v>
          </cell>
        </row>
        <row r="1946">
          <cell r="A1946" t="str">
            <v>06-01-000070598240</v>
          </cell>
        </row>
        <row r="1947">
          <cell r="A1947" t="str">
            <v>06-01-000070598241</v>
          </cell>
        </row>
        <row r="1948">
          <cell r="A1948" t="str">
            <v>06-01-000070598243</v>
          </cell>
        </row>
        <row r="1949">
          <cell r="A1949" t="str">
            <v>06-01-000070598245</v>
          </cell>
        </row>
        <row r="1950">
          <cell r="A1950" t="str">
            <v>06-01-000070598246</v>
          </cell>
        </row>
        <row r="1951">
          <cell r="A1951" t="str">
            <v>06-01-000070598249</v>
          </cell>
        </row>
        <row r="1952">
          <cell r="A1952" t="str">
            <v>06-01-000070598252</v>
          </cell>
        </row>
        <row r="1953">
          <cell r="A1953" t="str">
            <v>06-01-000070598254</v>
          </cell>
        </row>
        <row r="1954">
          <cell r="A1954" t="str">
            <v>06-01-000070598266</v>
          </cell>
        </row>
        <row r="1955">
          <cell r="A1955" t="str">
            <v>06-01-000070598267</v>
          </cell>
        </row>
        <row r="1956">
          <cell r="A1956" t="str">
            <v>06-01-000070598269</v>
          </cell>
        </row>
        <row r="1957">
          <cell r="A1957" t="str">
            <v>06-01-000070598274</v>
          </cell>
        </row>
        <row r="1958">
          <cell r="A1958" t="str">
            <v>06-01-000070598277</v>
          </cell>
        </row>
        <row r="1959">
          <cell r="A1959" t="str">
            <v>06-01-000070598279</v>
          </cell>
        </row>
        <row r="1960">
          <cell r="A1960" t="str">
            <v>06-01-000070598280</v>
          </cell>
        </row>
        <row r="1961">
          <cell r="A1961" t="str">
            <v>06-01-000070598282</v>
          </cell>
        </row>
        <row r="1962">
          <cell r="A1962" t="str">
            <v>06-01-000070598283</v>
          </cell>
        </row>
        <row r="1963">
          <cell r="A1963" t="str">
            <v>06-01-000070598284</v>
          </cell>
        </row>
        <row r="1964">
          <cell r="A1964" t="str">
            <v>06-01-000070598285</v>
          </cell>
        </row>
        <row r="1965">
          <cell r="A1965" t="str">
            <v>06-01-000070598286</v>
          </cell>
        </row>
        <row r="1966">
          <cell r="A1966" t="str">
            <v>06-01-000070598288</v>
          </cell>
        </row>
        <row r="1967">
          <cell r="A1967" t="str">
            <v>06-01-000070598290</v>
          </cell>
        </row>
        <row r="1968">
          <cell r="A1968" t="str">
            <v>06-01-000070598292</v>
          </cell>
        </row>
        <row r="1969">
          <cell r="A1969" t="str">
            <v>06-01-000070598295</v>
          </cell>
        </row>
        <row r="1970">
          <cell r="A1970" t="str">
            <v>06-01-000070598307</v>
          </cell>
        </row>
        <row r="1971">
          <cell r="A1971" t="str">
            <v>06-01-000070598312</v>
          </cell>
        </row>
        <row r="1972">
          <cell r="A1972" t="str">
            <v>06-01-000070598321</v>
          </cell>
        </row>
        <row r="1973">
          <cell r="A1973" t="str">
            <v>06-01-000070598322</v>
          </cell>
        </row>
        <row r="1974">
          <cell r="A1974" t="str">
            <v>06-01-000070598361</v>
          </cell>
        </row>
        <row r="1975">
          <cell r="A1975" t="str">
            <v>06-01-000070598364</v>
          </cell>
        </row>
        <row r="1976">
          <cell r="A1976" t="str">
            <v>06-01-000070598367</v>
          </cell>
        </row>
        <row r="1977">
          <cell r="A1977" t="str">
            <v>06-01-000070598369</v>
          </cell>
        </row>
        <row r="1978">
          <cell r="A1978" t="str">
            <v>06-01-000070598376</v>
          </cell>
        </row>
        <row r="1979">
          <cell r="A1979" t="str">
            <v>06-01-000070598378</v>
          </cell>
        </row>
        <row r="1980">
          <cell r="A1980" t="str">
            <v>06-01-000070598379</v>
          </cell>
        </row>
        <row r="1981">
          <cell r="A1981" t="str">
            <v>06-01-000070598380</v>
          </cell>
        </row>
        <row r="1982">
          <cell r="A1982" t="str">
            <v>06-01-000070598381</v>
          </cell>
        </row>
        <row r="1983">
          <cell r="A1983" t="str">
            <v>06-01-000070598382</v>
          </cell>
        </row>
        <row r="1984">
          <cell r="A1984" t="str">
            <v>06-01-000070598384</v>
          </cell>
        </row>
        <row r="1985">
          <cell r="A1985" t="str">
            <v>06-01-000070598408</v>
          </cell>
        </row>
        <row r="1986">
          <cell r="A1986" t="str">
            <v>06-01-000070598413</v>
          </cell>
        </row>
        <row r="1987">
          <cell r="A1987" t="str">
            <v>06-01-000070598455</v>
          </cell>
        </row>
        <row r="1988">
          <cell r="A1988" t="str">
            <v>06-01-000070598457</v>
          </cell>
        </row>
        <row r="1989">
          <cell r="A1989" t="str">
            <v>06-01-000070598458</v>
          </cell>
        </row>
        <row r="1990">
          <cell r="A1990" t="str">
            <v>06-01-000070598473</v>
          </cell>
        </row>
        <row r="1991">
          <cell r="A1991" t="str">
            <v>06-01-000070598474</v>
          </cell>
        </row>
        <row r="1992">
          <cell r="A1992" t="str">
            <v>06-01-000070598475</v>
          </cell>
        </row>
        <row r="1993">
          <cell r="A1993" t="str">
            <v>06-01-000070598476</v>
          </cell>
        </row>
        <row r="1994">
          <cell r="A1994" t="str">
            <v>06-01-000070598479</v>
          </cell>
        </row>
        <row r="1995">
          <cell r="A1995" t="str">
            <v>06-01-000070598480</v>
          </cell>
        </row>
        <row r="1996">
          <cell r="A1996" t="str">
            <v>06-01-000070598481</v>
          </cell>
        </row>
        <row r="1997">
          <cell r="A1997" t="str">
            <v>06-01-000070598482</v>
          </cell>
        </row>
        <row r="1998">
          <cell r="A1998" t="str">
            <v>06-01-000070598483</v>
          </cell>
        </row>
        <row r="1999">
          <cell r="A1999" t="str">
            <v>06-01-000070598484</v>
          </cell>
        </row>
        <row r="2000">
          <cell r="A2000" t="str">
            <v>06-01-000070598485</v>
          </cell>
        </row>
        <row r="2001">
          <cell r="A2001" t="str">
            <v>06-01-000070598486</v>
          </cell>
        </row>
        <row r="2002">
          <cell r="A2002" t="str">
            <v>06-01-000070598487</v>
          </cell>
        </row>
        <row r="2003">
          <cell r="A2003" t="str">
            <v>06-01-000070598490</v>
          </cell>
        </row>
        <row r="2004">
          <cell r="A2004" t="str">
            <v>06-01-000070598491</v>
          </cell>
        </row>
        <row r="2005">
          <cell r="A2005" t="str">
            <v>06-01-000070598497</v>
          </cell>
        </row>
        <row r="2006">
          <cell r="A2006" t="str">
            <v>06-01-000070598498</v>
          </cell>
        </row>
        <row r="2007">
          <cell r="A2007" t="str">
            <v>06-01-000070598499</v>
          </cell>
        </row>
        <row r="2008">
          <cell r="A2008" t="str">
            <v>06-01-00007059850</v>
          </cell>
        </row>
        <row r="2009">
          <cell r="A2009" t="str">
            <v>06-01-000070598549</v>
          </cell>
        </row>
        <row r="2010">
          <cell r="A2010" t="str">
            <v>06-01-000070598550</v>
          </cell>
        </row>
        <row r="2011">
          <cell r="A2011" t="str">
            <v>06-01-000070598551</v>
          </cell>
        </row>
        <row r="2012">
          <cell r="A2012" t="str">
            <v>06-01-000070598552</v>
          </cell>
        </row>
        <row r="2013">
          <cell r="A2013" t="str">
            <v>06-01-000070598562</v>
          </cell>
        </row>
        <row r="2014">
          <cell r="A2014" t="str">
            <v>06-01-000070598567</v>
          </cell>
        </row>
        <row r="2015">
          <cell r="A2015" t="str">
            <v>06-01-000070598568</v>
          </cell>
        </row>
        <row r="2016">
          <cell r="A2016" t="str">
            <v>06-01-000070598569</v>
          </cell>
        </row>
        <row r="2017">
          <cell r="A2017" t="str">
            <v>06-01-000070598570</v>
          </cell>
        </row>
        <row r="2018">
          <cell r="A2018" t="str">
            <v>06-01-000070598572</v>
          </cell>
        </row>
        <row r="2019">
          <cell r="A2019" t="str">
            <v>06-01-000070598573</v>
          </cell>
        </row>
        <row r="2020">
          <cell r="A2020" t="str">
            <v>06-01-000070598575</v>
          </cell>
        </row>
        <row r="2021">
          <cell r="A2021" t="str">
            <v>06-01-000070598576</v>
          </cell>
        </row>
        <row r="2022">
          <cell r="A2022" t="str">
            <v>06-01-000070598577</v>
          </cell>
        </row>
        <row r="2023">
          <cell r="A2023" t="str">
            <v>06-01-000070598578</v>
          </cell>
        </row>
        <row r="2024">
          <cell r="A2024" t="str">
            <v>06-01-000070598579</v>
          </cell>
        </row>
        <row r="2025">
          <cell r="A2025" t="str">
            <v>06-01-000070598581</v>
          </cell>
        </row>
        <row r="2026">
          <cell r="A2026" t="str">
            <v>06-01-000070598582</v>
          </cell>
        </row>
        <row r="2027">
          <cell r="A2027" t="str">
            <v>06-01-000070598583</v>
          </cell>
        </row>
        <row r="2028">
          <cell r="A2028" t="str">
            <v>06-01-000070598584</v>
          </cell>
        </row>
        <row r="2029">
          <cell r="A2029" t="str">
            <v>06-01-000070598590</v>
          </cell>
        </row>
        <row r="2030">
          <cell r="A2030" t="str">
            <v>06-01-000070598592</v>
          </cell>
        </row>
        <row r="2031">
          <cell r="A2031" t="str">
            <v>06-01-000070598595</v>
          </cell>
        </row>
        <row r="2032">
          <cell r="A2032" t="str">
            <v>06-01-000070598596</v>
          </cell>
        </row>
        <row r="2033">
          <cell r="A2033" t="str">
            <v>06-01-000070598597</v>
          </cell>
        </row>
        <row r="2034">
          <cell r="A2034" t="str">
            <v>06-01-000070598599</v>
          </cell>
        </row>
        <row r="2035">
          <cell r="A2035" t="str">
            <v>06-01-000070598600</v>
          </cell>
        </row>
        <row r="2036">
          <cell r="A2036" t="str">
            <v>06-01-000070598601</v>
          </cell>
        </row>
        <row r="2037">
          <cell r="A2037" t="str">
            <v>06-01-000070598602</v>
          </cell>
        </row>
        <row r="2038">
          <cell r="A2038" t="str">
            <v>06-01-000070598603</v>
          </cell>
        </row>
        <row r="2039">
          <cell r="A2039" t="str">
            <v>06-01-000070598609</v>
          </cell>
        </row>
        <row r="2040">
          <cell r="A2040" t="str">
            <v>06-01-000070598612</v>
          </cell>
        </row>
        <row r="2041">
          <cell r="A2041" t="str">
            <v>06-01-000070598614</v>
          </cell>
        </row>
        <row r="2042">
          <cell r="A2042" t="str">
            <v>06-01-000070598620</v>
          </cell>
        </row>
        <row r="2043">
          <cell r="A2043" t="str">
            <v>06-01-000070598621</v>
          </cell>
        </row>
        <row r="2044">
          <cell r="A2044" t="str">
            <v>06-01-000070598622</v>
          </cell>
        </row>
        <row r="2045">
          <cell r="A2045" t="str">
            <v>06-01-000070598623</v>
          </cell>
        </row>
        <row r="2046">
          <cell r="A2046" t="str">
            <v>06-01-000070598625</v>
          </cell>
        </row>
        <row r="2047">
          <cell r="A2047" t="str">
            <v>06-01-000070598626</v>
          </cell>
        </row>
        <row r="2048">
          <cell r="A2048" t="str">
            <v>06-01-000070598628</v>
          </cell>
        </row>
        <row r="2049">
          <cell r="A2049" t="str">
            <v>06-01-000070598629</v>
          </cell>
        </row>
        <row r="2050">
          <cell r="A2050" t="str">
            <v>06-01-000070598630</v>
          </cell>
        </row>
        <row r="2051">
          <cell r="A2051" t="str">
            <v>06-01-000070598631</v>
          </cell>
        </row>
        <row r="2052">
          <cell r="A2052" t="str">
            <v>06-01-000070598632</v>
          </cell>
        </row>
        <row r="2053">
          <cell r="A2053" t="str">
            <v>06-01-000070598634</v>
          </cell>
        </row>
        <row r="2054">
          <cell r="A2054" t="str">
            <v>06-01-000070598635</v>
          </cell>
        </row>
        <row r="2055">
          <cell r="A2055" t="str">
            <v>06-01-000070598636</v>
          </cell>
        </row>
        <row r="2056">
          <cell r="A2056" t="str">
            <v>06-01-000070598647</v>
          </cell>
        </row>
        <row r="2057">
          <cell r="A2057" t="str">
            <v>06-01-000070598650</v>
          </cell>
        </row>
        <row r="2058">
          <cell r="A2058" t="str">
            <v>06-01-000070598668</v>
          </cell>
        </row>
        <row r="2059">
          <cell r="A2059" t="str">
            <v>06-01-000070598669</v>
          </cell>
        </row>
        <row r="2060">
          <cell r="A2060" t="str">
            <v>06-01-000070598672</v>
          </cell>
        </row>
        <row r="2061">
          <cell r="A2061" t="str">
            <v>06-01-000070598675</v>
          </cell>
        </row>
        <row r="2062">
          <cell r="A2062" t="str">
            <v>06-01-000070598678</v>
          </cell>
        </row>
        <row r="2063">
          <cell r="A2063" t="str">
            <v>06-01-000070598680</v>
          </cell>
        </row>
        <row r="2064">
          <cell r="A2064" t="str">
            <v>06-01-000070598681</v>
          </cell>
        </row>
        <row r="2065">
          <cell r="A2065" t="str">
            <v>06-01-000070598699</v>
          </cell>
        </row>
        <row r="2066">
          <cell r="A2066" t="str">
            <v>06-01-000070598764</v>
          </cell>
        </row>
        <row r="2067">
          <cell r="A2067" t="str">
            <v>06-01-000070598804</v>
          </cell>
        </row>
        <row r="2068">
          <cell r="A2068" t="str">
            <v>06-01-000070598930</v>
          </cell>
        </row>
        <row r="2069">
          <cell r="A2069" t="str">
            <v>06-01-000070598931</v>
          </cell>
        </row>
        <row r="2070">
          <cell r="A2070" t="str">
            <v>06-01-000070599311</v>
          </cell>
        </row>
        <row r="2071">
          <cell r="A2071" t="str">
            <v>06-01-000070599437</v>
          </cell>
        </row>
        <row r="2072">
          <cell r="A2072" t="str">
            <v>06-01-000070599439</v>
          </cell>
        </row>
        <row r="2073">
          <cell r="A2073" t="str">
            <v>06-01-000070599440</v>
          </cell>
        </row>
        <row r="2074">
          <cell r="A2074" t="str">
            <v>06-01-000070599461</v>
          </cell>
        </row>
        <row r="2075">
          <cell r="A2075" t="str">
            <v>06-01-000070599463</v>
          </cell>
        </row>
        <row r="2076">
          <cell r="A2076" t="str">
            <v>06-01-000070599479</v>
          </cell>
        </row>
        <row r="2077">
          <cell r="A2077" t="str">
            <v>06-01-000070599618</v>
          </cell>
        </row>
        <row r="2078">
          <cell r="A2078" t="str">
            <v>06-01-000070599722</v>
          </cell>
        </row>
        <row r="2079">
          <cell r="A2079" t="str">
            <v>06-01-000070599723</v>
          </cell>
        </row>
        <row r="2080">
          <cell r="A2080" t="str">
            <v>06-01-000070599729</v>
          </cell>
        </row>
        <row r="2081">
          <cell r="A2081" t="str">
            <v>06-01-000070599731</v>
          </cell>
        </row>
        <row r="2082">
          <cell r="A2082" t="str">
            <v>06-01-000070599912</v>
          </cell>
        </row>
        <row r="2083">
          <cell r="A2083" t="str">
            <v>06-01-000070599913</v>
          </cell>
        </row>
        <row r="2084">
          <cell r="A2084" t="str">
            <v>06-01-000070599914</v>
          </cell>
        </row>
        <row r="2085">
          <cell r="A2085" t="str">
            <v>06-01-000070599915</v>
          </cell>
        </row>
        <row r="2086">
          <cell r="A2086" t="str">
            <v>06-01-000070599917</v>
          </cell>
        </row>
        <row r="2087">
          <cell r="A2087" t="str">
            <v>06-01-000070599918</v>
          </cell>
        </row>
        <row r="2088">
          <cell r="A2088" t="str">
            <v>06-01-000070599919</v>
          </cell>
        </row>
        <row r="2089">
          <cell r="A2089" t="str">
            <v>06-01-000070599920</v>
          </cell>
        </row>
        <row r="2090">
          <cell r="A2090" t="str">
            <v>06-01-000070599921</v>
          </cell>
        </row>
        <row r="2091">
          <cell r="A2091" t="str">
            <v>06-01-000070599922</v>
          </cell>
        </row>
        <row r="2092">
          <cell r="A2092" t="str">
            <v>06-01-000070599923</v>
          </cell>
        </row>
        <row r="2093">
          <cell r="A2093" t="str">
            <v>06-01-000070599924</v>
          </cell>
        </row>
        <row r="2094">
          <cell r="A2094" t="str">
            <v>06-01-000070599949</v>
          </cell>
        </row>
        <row r="2095">
          <cell r="A2095" t="str">
            <v>06-01-000070599950</v>
          </cell>
        </row>
        <row r="2096">
          <cell r="A2096" t="str">
            <v>06-01-000070599951</v>
          </cell>
        </row>
        <row r="2097">
          <cell r="A2097" t="str">
            <v>06-01-000070599952</v>
          </cell>
        </row>
        <row r="2098">
          <cell r="A2098" t="str">
            <v>06-01-000070599953</v>
          </cell>
        </row>
        <row r="2099">
          <cell r="A2099" t="str">
            <v>06-01-000070599954</v>
          </cell>
        </row>
        <row r="2100">
          <cell r="A2100" t="str">
            <v>06-01-000070599960</v>
          </cell>
        </row>
        <row r="2101">
          <cell r="A2101" t="str">
            <v>06-01-000070599967</v>
          </cell>
        </row>
        <row r="2102">
          <cell r="A2102" t="str">
            <v>06-01-000070599968</v>
          </cell>
        </row>
        <row r="2103">
          <cell r="A2103" t="str">
            <v>06-01-000070599971</v>
          </cell>
        </row>
        <row r="2104">
          <cell r="A2104" t="str">
            <v>06-01-000070599972</v>
          </cell>
        </row>
        <row r="2105">
          <cell r="A2105" t="str">
            <v>06-01-000070599989</v>
          </cell>
        </row>
        <row r="2106">
          <cell r="A2106" t="str">
            <v>06-01-000070600001</v>
          </cell>
        </row>
        <row r="2107">
          <cell r="A2107" t="str">
            <v>06-01-000070600005</v>
          </cell>
        </row>
        <row r="2108">
          <cell r="A2108" t="str">
            <v>06-01-000070600008</v>
          </cell>
        </row>
        <row r="2109">
          <cell r="A2109" t="str">
            <v>06-01-000070600012</v>
          </cell>
        </row>
        <row r="2110">
          <cell r="A2110" t="str">
            <v>06-01-000070600231</v>
          </cell>
        </row>
        <row r="2111">
          <cell r="A2111" t="str">
            <v>06-01-000070600232</v>
          </cell>
        </row>
        <row r="2112">
          <cell r="A2112" t="str">
            <v>06-01-000070600308</v>
          </cell>
        </row>
        <row r="2113">
          <cell r="A2113" t="str">
            <v>06-01-000070600360</v>
          </cell>
        </row>
        <row r="2114">
          <cell r="A2114" t="str">
            <v>06-01-000070600361</v>
          </cell>
        </row>
        <row r="2115">
          <cell r="A2115" t="str">
            <v>06-01-000070600385</v>
          </cell>
        </row>
        <row r="2116">
          <cell r="A2116" t="str">
            <v>06-01-000070600422</v>
          </cell>
        </row>
        <row r="2117">
          <cell r="A2117" t="str">
            <v>06-01-000070600478</v>
          </cell>
        </row>
        <row r="2118">
          <cell r="A2118" t="str">
            <v>06-01-000070600480</v>
          </cell>
        </row>
        <row r="2119">
          <cell r="A2119" t="str">
            <v>06-01-000070600481</v>
          </cell>
        </row>
        <row r="2120">
          <cell r="A2120" t="str">
            <v>06-01-000070600504</v>
          </cell>
        </row>
        <row r="2121">
          <cell r="A2121" t="str">
            <v>06-01-000070600506</v>
          </cell>
        </row>
        <row r="2122">
          <cell r="A2122" t="str">
            <v>06-01-000070600590</v>
          </cell>
        </row>
        <row r="2123">
          <cell r="A2123" t="str">
            <v>06-01-000070600591</v>
          </cell>
        </row>
        <row r="2124">
          <cell r="A2124" t="str">
            <v>06-01-000070600592</v>
          </cell>
        </row>
        <row r="2125">
          <cell r="A2125" t="str">
            <v>06-01-000070600593</v>
          </cell>
        </row>
        <row r="2126">
          <cell r="A2126" t="str">
            <v>06-01-000070600594</v>
          </cell>
        </row>
        <row r="2127">
          <cell r="A2127" t="str">
            <v>06-01-000070600766</v>
          </cell>
        </row>
        <row r="2128">
          <cell r="A2128" t="str">
            <v>06-01-000070600798</v>
          </cell>
        </row>
        <row r="2129">
          <cell r="A2129" t="str">
            <v>06-01-000070600906</v>
          </cell>
        </row>
        <row r="2130">
          <cell r="A2130" t="str">
            <v>06-01-000070600907</v>
          </cell>
        </row>
        <row r="2131">
          <cell r="A2131" t="str">
            <v>06-01-000070600909</v>
          </cell>
        </row>
        <row r="2132">
          <cell r="A2132" t="str">
            <v>06-01-000070600910</v>
          </cell>
        </row>
        <row r="2133">
          <cell r="A2133" t="str">
            <v>06-01-000070600911</v>
          </cell>
        </row>
        <row r="2134">
          <cell r="A2134" t="str">
            <v>06-01-000070600912</v>
          </cell>
        </row>
        <row r="2135">
          <cell r="A2135" t="str">
            <v>06-01-000070600914</v>
          </cell>
        </row>
        <row r="2136">
          <cell r="A2136" t="str">
            <v>06-01-000070600916</v>
          </cell>
        </row>
        <row r="2137">
          <cell r="A2137" t="str">
            <v>06-01-000070600917</v>
          </cell>
        </row>
        <row r="2138">
          <cell r="A2138" t="str">
            <v>06-01-000070600947</v>
          </cell>
        </row>
        <row r="2139">
          <cell r="A2139" t="str">
            <v>06-01-000070600956</v>
          </cell>
        </row>
        <row r="2140">
          <cell r="A2140" t="str">
            <v>06-01-000070600957</v>
          </cell>
        </row>
        <row r="2141">
          <cell r="A2141" t="str">
            <v>06-01-000070600958</v>
          </cell>
        </row>
        <row r="2142">
          <cell r="A2142" t="str">
            <v>06-01-000070600959</v>
          </cell>
        </row>
        <row r="2143">
          <cell r="A2143" t="str">
            <v>06-01-000070600960</v>
          </cell>
        </row>
        <row r="2144">
          <cell r="A2144" t="str">
            <v>06-01-000070600961</v>
          </cell>
        </row>
        <row r="2145">
          <cell r="A2145" t="str">
            <v>06-01-000070600962</v>
          </cell>
        </row>
        <row r="2146">
          <cell r="A2146" t="str">
            <v>06-01-000070600964</v>
          </cell>
        </row>
        <row r="2147">
          <cell r="A2147" t="str">
            <v>06-01-000070600966</v>
          </cell>
        </row>
        <row r="2148">
          <cell r="A2148" t="str">
            <v>06-01-000070600967</v>
          </cell>
        </row>
        <row r="2149">
          <cell r="A2149" t="str">
            <v>06-01-000070600968</v>
          </cell>
        </row>
        <row r="2150">
          <cell r="A2150" t="str">
            <v>06-01-000070600969</v>
          </cell>
        </row>
        <row r="2151">
          <cell r="A2151" t="str">
            <v>06-01-000070600970</v>
          </cell>
        </row>
        <row r="2152">
          <cell r="A2152" t="str">
            <v>06-01-000070601306</v>
          </cell>
        </row>
        <row r="2153">
          <cell r="A2153" t="str">
            <v>06-01-000070601309</v>
          </cell>
        </row>
        <row r="2154">
          <cell r="A2154" t="str">
            <v>06-01-000070601315</v>
          </cell>
        </row>
        <row r="2155">
          <cell r="A2155" t="str">
            <v>06-01-000070601340</v>
          </cell>
        </row>
        <row r="2156">
          <cell r="A2156" t="str">
            <v>06-01-000070609665</v>
          </cell>
        </row>
        <row r="2157">
          <cell r="A2157" t="str">
            <v>06-01-0000B70594708</v>
          </cell>
        </row>
        <row r="2158">
          <cell r="A2158" t="str">
            <v>06-01-0000B70594713</v>
          </cell>
        </row>
        <row r="2159">
          <cell r="A2159" t="str">
            <v>06-01-0000B70594726</v>
          </cell>
        </row>
        <row r="2160">
          <cell r="A2160" t="str">
            <v>06-01-0000B70594730</v>
          </cell>
        </row>
        <row r="2161">
          <cell r="A2161" t="str">
            <v>06-01-0000B70594760</v>
          </cell>
        </row>
        <row r="2162">
          <cell r="A2162" t="str">
            <v>06-01-0000B70594762</v>
          </cell>
        </row>
        <row r="2163">
          <cell r="A2163" t="str">
            <v>06-01-0000B70594765</v>
          </cell>
        </row>
        <row r="2164">
          <cell r="A2164" t="str">
            <v>06-01-0000B70594768</v>
          </cell>
        </row>
        <row r="2165">
          <cell r="A2165" t="str">
            <v>06-01-0000B70594770</v>
          </cell>
        </row>
        <row r="2166">
          <cell r="A2166" t="str">
            <v>06-01-0000B70594799</v>
          </cell>
        </row>
        <row r="2167">
          <cell r="A2167" t="str">
            <v>06-01-0000B70595668</v>
          </cell>
        </row>
        <row r="2168">
          <cell r="A2168" t="str">
            <v>06-01-0000B70595669</v>
          </cell>
        </row>
        <row r="2169">
          <cell r="A2169" t="str">
            <v>06-01-0000B70595670</v>
          </cell>
        </row>
        <row r="2170">
          <cell r="A2170" t="str">
            <v>06-01-0000B70595672</v>
          </cell>
        </row>
        <row r="2171">
          <cell r="A2171" t="str">
            <v>06-01-0000B70595675</v>
          </cell>
        </row>
        <row r="2172">
          <cell r="A2172" t="str">
            <v>06-01-0000B70595678</v>
          </cell>
        </row>
        <row r="2173">
          <cell r="A2173" t="str">
            <v>06-01-0000B70595777</v>
          </cell>
        </row>
        <row r="2174">
          <cell r="A2174" t="str">
            <v>06-01-0000B70595781</v>
          </cell>
        </row>
        <row r="2175">
          <cell r="A2175" t="str">
            <v>06-01-0000B70595784</v>
          </cell>
        </row>
        <row r="2176">
          <cell r="A2176" t="str">
            <v>06-01-0000B70596574</v>
          </cell>
        </row>
        <row r="2177">
          <cell r="A2177" t="str">
            <v>06-01-0000B70596914</v>
          </cell>
        </row>
        <row r="2178">
          <cell r="A2178" t="str">
            <v>06-01-0000B70599450</v>
          </cell>
        </row>
        <row r="2179">
          <cell r="A2179" t="str">
            <v>06-01-0000B70599483</v>
          </cell>
        </row>
        <row r="2180">
          <cell r="A2180" t="str">
            <v>06-01-0000B70599488</v>
          </cell>
        </row>
        <row r="2181">
          <cell r="A2181" t="str">
            <v>06-01-0000B70599490</v>
          </cell>
        </row>
        <row r="2182">
          <cell r="A2182" t="str">
            <v>06-01-0000B70599492</v>
          </cell>
        </row>
        <row r="2183">
          <cell r="A2183" t="str">
            <v>06-01-0000B70599508</v>
          </cell>
        </row>
        <row r="2184">
          <cell r="A2184" t="str">
            <v>06-01-0000B70599985</v>
          </cell>
        </row>
        <row r="2185">
          <cell r="A2185" t="str">
            <v>06-01-0000B70599986</v>
          </cell>
        </row>
        <row r="2186">
          <cell r="A2186" t="str">
            <v>06-01-0000B70599987</v>
          </cell>
        </row>
        <row r="2187">
          <cell r="A2187" t="str">
            <v>06-01-000B70592237</v>
          </cell>
        </row>
        <row r="2188">
          <cell r="A2188" t="str">
            <v>06-01-000B70592580</v>
          </cell>
        </row>
        <row r="2189">
          <cell r="A2189" t="str">
            <v>06-01-000B70592583</v>
          </cell>
        </row>
        <row r="2190">
          <cell r="A2190" t="str">
            <v>06-01-000B70592586</v>
          </cell>
        </row>
        <row r="2191">
          <cell r="A2191" t="str">
            <v>06-01-000B70593568</v>
          </cell>
        </row>
        <row r="2192">
          <cell r="A2192" t="str">
            <v>06-01-000B70593571</v>
          </cell>
        </row>
        <row r="2193">
          <cell r="A2193" t="str">
            <v>06-01-000B70594188</v>
          </cell>
        </row>
        <row r="2194">
          <cell r="A2194" t="str">
            <v>06-01-000B70594194</v>
          </cell>
        </row>
        <row r="2195">
          <cell r="A2195" t="str">
            <v>06-01-000B70594205</v>
          </cell>
        </row>
        <row r="2196">
          <cell r="A2196" t="str">
            <v>06-01-000B70594885</v>
          </cell>
        </row>
        <row r="2197">
          <cell r="A2197" t="str">
            <v>06-01-000B70594886</v>
          </cell>
        </row>
        <row r="2198">
          <cell r="A2198" t="str">
            <v>06-01-000B70594890</v>
          </cell>
        </row>
        <row r="2199">
          <cell r="A2199" t="str">
            <v>06-01-000B70595786</v>
          </cell>
        </row>
        <row r="2200">
          <cell r="A2200" t="str">
            <v>06-01-000B70595788</v>
          </cell>
        </row>
        <row r="2201">
          <cell r="A2201" t="str">
            <v>06-01-000B70595789</v>
          </cell>
        </row>
        <row r="2202">
          <cell r="A2202" t="str">
            <v>06-01-000B70595846</v>
          </cell>
        </row>
        <row r="2203">
          <cell r="A2203" t="str">
            <v>06-01-000B70596235</v>
          </cell>
        </row>
        <row r="2204">
          <cell r="A2204" t="str">
            <v>06-01-000B70596333</v>
          </cell>
        </row>
        <row r="2205">
          <cell r="A2205" t="str">
            <v>06-01-000B70596337</v>
          </cell>
        </row>
        <row r="2206">
          <cell r="A2206" t="str">
            <v>06-01-000B70596381</v>
          </cell>
        </row>
        <row r="2207">
          <cell r="A2207" t="str">
            <v>06-01-000B70596792</v>
          </cell>
        </row>
        <row r="2208">
          <cell r="A2208" t="str">
            <v>06-01-000B70596794</v>
          </cell>
        </row>
        <row r="2209">
          <cell r="A2209" t="str">
            <v>06-01-000B70596796</v>
          </cell>
        </row>
        <row r="2210">
          <cell r="A2210" t="str">
            <v>06-01-000B70597119</v>
          </cell>
        </row>
        <row r="2211">
          <cell r="A2211" t="str">
            <v>06-01-000b70597121</v>
          </cell>
        </row>
        <row r="2212">
          <cell r="A2212" t="str">
            <v>06-01-000B70597123</v>
          </cell>
        </row>
        <row r="2213">
          <cell r="A2213" t="str">
            <v>06-01-000b70597130</v>
          </cell>
        </row>
        <row r="2214">
          <cell r="A2214" t="str">
            <v>06-01-000B70597131</v>
          </cell>
        </row>
        <row r="2215">
          <cell r="A2215" t="str">
            <v>06-01-000b70597133</v>
          </cell>
        </row>
        <row r="2216">
          <cell r="A2216" t="str">
            <v>06-01-000B70597136</v>
          </cell>
        </row>
        <row r="2217">
          <cell r="A2217" t="str">
            <v>06-01-000b70597137</v>
          </cell>
        </row>
        <row r="2218">
          <cell r="A2218" t="str">
            <v>06-01-000B70597139</v>
          </cell>
        </row>
        <row r="2219">
          <cell r="A2219" t="str">
            <v>06-01-000B70597140</v>
          </cell>
        </row>
        <row r="2220">
          <cell r="A2220" t="str">
            <v>06-01-000b70597142</v>
          </cell>
        </row>
        <row r="2221">
          <cell r="A2221" t="str">
            <v>06-01-000B70597143</v>
          </cell>
        </row>
        <row r="2222">
          <cell r="A2222" t="str">
            <v>06-01-000b70597146</v>
          </cell>
        </row>
        <row r="2223">
          <cell r="A2223" t="str">
            <v>06-01-000B70597147</v>
          </cell>
        </row>
        <row r="2224">
          <cell r="A2224" t="str">
            <v>06-01-000b70597149</v>
          </cell>
        </row>
        <row r="2225">
          <cell r="A2225" t="str">
            <v>06-01-000B70597151</v>
          </cell>
        </row>
        <row r="2226">
          <cell r="A2226" t="str">
            <v>06-01-000B70597152</v>
          </cell>
        </row>
        <row r="2227">
          <cell r="A2227" t="str">
            <v>06-01-000b70597157</v>
          </cell>
        </row>
        <row r="2228">
          <cell r="A2228" t="str">
            <v>06-01-000b70597160</v>
          </cell>
        </row>
        <row r="2229">
          <cell r="A2229" t="str">
            <v>06-01-000b70597161</v>
          </cell>
        </row>
        <row r="2230">
          <cell r="A2230" t="str">
            <v>06-01-000b70597164</v>
          </cell>
        </row>
        <row r="2231">
          <cell r="A2231" t="str">
            <v>06-01-000b70597168</v>
          </cell>
        </row>
        <row r="2232">
          <cell r="A2232" t="str">
            <v>06-01-000b70597176</v>
          </cell>
        </row>
        <row r="2233">
          <cell r="A2233" t="str">
            <v>06-01-000b70597238</v>
          </cell>
        </row>
        <row r="2234">
          <cell r="A2234" t="str">
            <v>06-01-000b70597277</v>
          </cell>
        </row>
        <row r="2235">
          <cell r="A2235" t="str">
            <v>06-01-000b70597302</v>
          </cell>
        </row>
        <row r="2236">
          <cell r="A2236" t="str">
            <v>06-01-000b70597309</v>
          </cell>
        </row>
        <row r="2237">
          <cell r="A2237" t="str">
            <v>06-01-000b70597314</v>
          </cell>
        </row>
        <row r="2238">
          <cell r="A2238" t="str">
            <v>06-01-000b70597323</v>
          </cell>
        </row>
        <row r="2239">
          <cell r="A2239" t="str">
            <v>06-01-000b70597333</v>
          </cell>
        </row>
        <row r="2240">
          <cell r="A2240" t="str">
            <v>06-01-000b70597337</v>
          </cell>
        </row>
        <row r="2241">
          <cell r="A2241" t="str">
            <v>06-01-000b70597341</v>
          </cell>
        </row>
        <row r="2242">
          <cell r="A2242" t="str">
            <v>06-01-000b70597347</v>
          </cell>
        </row>
        <row r="2243">
          <cell r="A2243" t="str">
            <v>06-01-000b70597351</v>
          </cell>
        </row>
        <row r="2244">
          <cell r="A2244" t="str">
            <v>06-01-000b70597356</v>
          </cell>
        </row>
        <row r="2245">
          <cell r="A2245" t="str">
            <v>06-01-000b70597360</v>
          </cell>
        </row>
        <row r="2246">
          <cell r="A2246" t="str">
            <v>06-01-000b70597366</v>
          </cell>
        </row>
        <row r="2247">
          <cell r="A2247" t="str">
            <v>06-01-000B70597383</v>
          </cell>
        </row>
        <row r="2248">
          <cell r="A2248" t="str">
            <v>06-01-000B70597482</v>
          </cell>
        </row>
        <row r="2249">
          <cell r="A2249" t="str">
            <v>06-01-000b70597864</v>
          </cell>
        </row>
        <row r="2250">
          <cell r="A2250" t="str">
            <v>06-01-000b70597867</v>
          </cell>
        </row>
        <row r="2251">
          <cell r="A2251" t="str">
            <v>06-01-000b70597874</v>
          </cell>
        </row>
        <row r="2252">
          <cell r="A2252" t="str">
            <v>06-01-000B70597876</v>
          </cell>
        </row>
        <row r="2253">
          <cell r="A2253" t="str">
            <v>06-01-000b70597879</v>
          </cell>
        </row>
        <row r="2254">
          <cell r="A2254" t="str">
            <v>06-01-000b70597882</v>
          </cell>
        </row>
        <row r="2255">
          <cell r="A2255" t="str">
            <v>06-01-000B70597885</v>
          </cell>
        </row>
        <row r="2256">
          <cell r="A2256" t="str">
            <v>06-01-000B70597889</v>
          </cell>
        </row>
        <row r="2257">
          <cell r="A2257" t="str">
            <v>06-01-000b70597890</v>
          </cell>
        </row>
        <row r="2258">
          <cell r="A2258" t="str">
            <v>06-01-000B70597894</v>
          </cell>
        </row>
        <row r="2259">
          <cell r="A2259" t="str">
            <v>06-01-000B70597897</v>
          </cell>
        </row>
        <row r="2260">
          <cell r="A2260" t="str">
            <v>06-01-000B70597901</v>
          </cell>
        </row>
        <row r="2261">
          <cell r="A2261" t="str">
            <v>06-01-000B70597915</v>
          </cell>
        </row>
        <row r="2262">
          <cell r="A2262" t="str">
            <v>06-01-000B70597919</v>
          </cell>
        </row>
        <row r="2263">
          <cell r="A2263" t="str">
            <v>06-01-000B70597922</v>
          </cell>
        </row>
        <row r="2264">
          <cell r="A2264" t="str">
            <v>06-01-000B70597955</v>
          </cell>
        </row>
        <row r="2265">
          <cell r="A2265" t="str">
            <v>06-01-000B70597958</v>
          </cell>
        </row>
        <row r="2266">
          <cell r="A2266" t="str">
            <v>06-01-000B70597964</v>
          </cell>
        </row>
        <row r="2267">
          <cell r="A2267" t="str">
            <v>06-01-000B70597968</v>
          </cell>
        </row>
        <row r="2268">
          <cell r="A2268" t="str">
            <v>06-01-000B70597973</v>
          </cell>
        </row>
        <row r="2269">
          <cell r="A2269" t="str">
            <v>06-01-000B70597974</v>
          </cell>
        </row>
        <row r="2270">
          <cell r="A2270" t="str">
            <v>06-01-000B70598000</v>
          </cell>
        </row>
        <row r="2271">
          <cell r="A2271" t="str">
            <v>06-01-000B70598006</v>
          </cell>
        </row>
        <row r="2272">
          <cell r="A2272" t="str">
            <v>06-01-000B70598008</v>
          </cell>
        </row>
        <row r="2273">
          <cell r="A2273" t="str">
            <v>06-01-000B70598012</v>
          </cell>
        </row>
        <row r="2274">
          <cell r="A2274" t="str">
            <v>06-01-000B70598015</v>
          </cell>
        </row>
        <row r="2275">
          <cell r="A2275" t="str">
            <v>06-01-000B70598018</v>
          </cell>
        </row>
        <row r="2276">
          <cell r="A2276" t="str">
            <v>06-01-000B70598020</v>
          </cell>
        </row>
        <row r="2277">
          <cell r="A2277" t="str">
            <v>06-01-000B70598031</v>
          </cell>
        </row>
        <row r="2278">
          <cell r="A2278" t="str">
            <v>06-01-000B70598035</v>
          </cell>
        </row>
        <row r="2279">
          <cell r="A2279" t="str">
            <v>06-01-000B70598042</v>
          </cell>
        </row>
        <row r="2280">
          <cell r="A2280" t="str">
            <v>06-01-000B70598045</v>
          </cell>
        </row>
        <row r="2281">
          <cell r="A2281" t="str">
            <v>06-01-000B70598048</v>
          </cell>
        </row>
        <row r="2282">
          <cell r="A2282" t="str">
            <v>06-01-000B70598051</v>
          </cell>
        </row>
        <row r="2283">
          <cell r="A2283" t="str">
            <v>06-01-000B70598313</v>
          </cell>
        </row>
        <row r="2284">
          <cell r="A2284" t="str">
            <v>06-01-000B70598314</v>
          </cell>
        </row>
        <row r="2285">
          <cell r="A2285" t="str">
            <v>06-01-000B70598849</v>
          </cell>
        </row>
        <row r="2286">
          <cell r="A2286" t="str">
            <v>06-01-000B70600411</v>
          </cell>
        </row>
        <row r="2287">
          <cell r="A2287" t="str">
            <v>06-01-000B70600412</v>
          </cell>
        </row>
        <row r="2288">
          <cell r="A2288" t="str">
            <v>06-01-000B70600413</v>
          </cell>
        </row>
        <row r="2289">
          <cell r="A2289" t="str">
            <v>06-01-000B70600414</v>
          </cell>
        </row>
        <row r="2290">
          <cell r="A2290" t="str">
            <v>06-01-000B70600415</v>
          </cell>
        </row>
      </sheetData>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H52"/>
  <sheetViews>
    <sheetView showGridLines="0" tabSelected="1" showRuler="0" zoomScale="115" zoomScaleNormal="115" zoomScalePageLayoutView="160" workbookViewId="0">
      <selection activeCell="D14" sqref="D14"/>
    </sheetView>
  </sheetViews>
  <sheetFormatPr baseColWidth="10" defaultRowHeight="14.25"/>
  <cols>
    <col min="1" max="1" width="5" customWidth="1"/>
    <col min="4" max="4" width="11.3984375" customWidth="1"/>
    <col min="9" max="9" width="5" customWidth="1"/>
  </cols>
  <sheetData>
    <row r="1" spans="1:8" ht="28.5" customHeight="1"/>
    <row r="2" spans="1:8" ht="17.25" customHeight="1">
      <c r="B2" s="1"/>
    </row>
    <row r="6" spans="1:8" ht="18">
      <c r="C6" s="366"/>
      <c r="D6" s="366"/>
      <c r="E6" s="366"/>
      <c r="F6" s="366"/>
      <c r="G6" s="366"/>
      <c r="H6" s="366"/>
    </row>
    <row r="7" spans="1:8" ht="15.75">
      <c r="A7" s="372" t="s">
        <v>603</v>
      </c>
      <c r="B7" s="372"/>
      <c r="C7" s="372"/>
      <c r="D7" s="372"/>
      <c r="E7" s="372"/>
      <c r="F7" s="372"/>
      <c r="G7" s="372"/>
      <c r="H7" s="372"/>
    </row>
    <row r="8" spans="1:8" ht="15.75">
      <c r="A8" s="372" t="s">
        <v>541</v>
      </c>
      <c r="B8" s="372"/>
      <c r="C8" s="372"/>
      <c r="D8" s="372"/>
      <c r="E8" s="372"/>
      <c r="F8" s="372"/>
      <c r="G8" s="372"/>
      <c r="H8" s="372"/>
    </row>
    <row r="9" spans="1:8" ht="15.75">
      <c r="A9" s="372">
        <v>2025</v>
      </c>
      <c r="B9" s="372"/>
      <c r="C9" s="372"/>
      <c r="D9" s="372"/>
      <c r="E9" s="372"/>
      <c r="F9" s="372"/>
      <c r="G9" s="372"/>
      <c r="H9" s="372"/>
    </row>
    <row r="10" spans="1:8" ht="15.75">
      <c r="C10" s="367"/>
      <c r="D10" s="367"/>
      <c r="E10" s="367"/>
      <c r="F10" s="367"/>
      <c r="G10" s="367"/>
      <c r="H10" s="367"/>
    </row>
    <row r="11" spans="1:8" ht="15.75">
      <c r="C11" s="209"/>
      <c r="D11" s="209"/>
      <c r="E11" s="209"/>
      <c r="F11" s="209"/>
      <c r="G11" s="209"/>
      <c r="H11" s="209"/>
    </row>
    <row r="12" spans="1:8">
      <c r="B12" t="s">
        <v>542</v>
      </c>
      <c r="D12" s="74"/>
    </row>
    <row r="14" spans="1:8">
      <c r="B14" t="s">
        <v>0</v>
      </c>
      <c r="D14" s="47" t="s">
        <v>498</v>
      </c>
      <c r="E14" s="34"/>
      <c r="F14" s="34"/>
      <c r="G14" s="19" t="s">
        <v>465</v>
      </c>
      <c r="H14" s="46" t="str">
        <f>IF(D14="Auswahlfeld"," ",VLOOKUP(D14,DropDown!A3:B446,2,FALSE))</f>
        <v xml:space="preserve"> </v>
      </c>
    </row>
    <row r="15" spans="1:8" ht="3" customHeight="1">
      <c r="D15" s="3"/>
      <c r="E15" s="4"/>
      <c r="F15" s="5"/>
      <c r="G15" s="6"/>
      <c r="H15" s="7"/>
    </row>
    <row r="16" spans="1:8">
      <c r="B16" t="s">
        <v>1</v>
      </c>
      <c r="C16" s="2" t="s">
        <v>7</v>
      </c>
      <c r="D16" s="368"/>
      <c r="E16" s="369"/>
      <c r="F16" s="370"/>
      <c r="G16" s="2" t="s">
        <v>10</v>
      </c>
      <c r="H16" s="20"/>
    </row>
    <row r="17" spans="2:8" ht="3" customHeight="1">
      <c r="D17" s="3"/>
      <c r="E17" s="5"/>
      <c r="F17" s="5"/>
      <c r="G17" s="6"/>
      <c r="H17" s="7"/>
    </row>
    <row r="18" spans="2:8">
      <c r="C18" s="2" t="s">
        <v>8</v>
      </c>
      <c r="D18" s="21"/>
      <c r="E18" s="19" t="s">
        <v>9</v>
      </c>
      <c r="F18" s="368"/>
      <c r="G18" s="369"/>
      <c r="H18" s="371"/>
    </row>
    <row r="19" spans="2:8" ht="3" customHeight="1">
      <c r="C19" s="2"/>
      <c r="D19" s="8"/>
      <c r="E19" s="2"/>
      <c r="F19" s="5"/>
      <c r="G19" s="5"/>
      <c r="H19" s="6"/>
    </row>
    <row r="20" spans="2:8">
      <c r="B20" t="s">
        <v>543</v>
      </c>
      <c r="D20" s="368"/>
      <c r="E20" s="369"/>
      <c r="F20" s="369"/>
      <c r="G20" s="371"/>
    </row>
    <row r="21" spans="2:8" ht="3" customHeight="1">
      <c r="C21" s="2"/>
      <c r="D21" s="8"/>
      <c r="E21" s="2"/>
      <c r="F21" s="5"/>
      <c r="G21" s="5"/>
      <c r="H21" s="6"/>
    </row>
    <row r="22" spans="2:8">
      <c r="B22" t="s">
        <v>6</v>
      </c>
      <c r="D22" s="368"/>
      <c r="E22" s="369"/>
      <c r="F22" s="369"/>
      <c r="G22" s="371"/>
    </row>
    <row r="24" spans="2:8">
      <c r="B24" t="s">
        <v>3</v>
      </c>
      <c r="D24" s="368"/>
      <c r="E24" s="369"/>
      <c r="F24" s="369"/>
      <c r="G24" s="371"/>
    </row>
    <row r="25" spans="2:8" ht="3" customHeight="1">
      <c r="C25" s="2"/>
      <c r="D25" s="8"/>
      <c r="E25" s="2"/>
      <c r="F25" s="5"/>
      <c r="G25" s="5"/>
      <c r="H25" s="6"/>
    </row>
    <row r="26" spans="2:8">
      <c r="B26" t="s">
        <v>2</v>
      </c>
      <c r="D26" s="368"/>
      <c r="E26" s="369"/>
      <c r="F26" s="369"/>
      <c r="G26" s="371"/>
    </row>
    <row r="27" spans="2:8" ht="3" customHeight="1">
      <c r="C27" s="2"/>
      <c r="D27" s="8"/>
      <c r="E27" s="2"/>
      <c r="F27" s="5"/>
      <c r="G27" s="5"/>
      <c r="H27" s="6"/>
    </row>
    <row r="28" spans="2:8">
      <c r="B28" t="s">
        <v>4</v>
      </c>
      <c r="D28" s="368"/>
      <c r="E28" s="369"/>
      <c r="F28" s="369"/>
      <c r="G28" s="371"/>
    </row>
    <row r="29" spans="2:8" ht="3" customHeight="1">
      <c r="C29" s="2"/>
      <c r="D29" s="33"/>
      <c r="E29" s="32"/>
      <c r="F29" s="32"/>
      <c r="G29" s="32"/>
      <c r="H29" s="6"/>
    </row>
    <row r="30" spans="2:8">
      <c r="B30" t="s">
        <v>5</v>
      </c>
      <c r="D30" s="368"/>
      <c r="E30" s="369"/>
      <c r="F30" s="369"/>
      <c r="G30" s="371"/>
    </row>
    <row r="32" spans="2:8">
      <c r="B32" t="s">
        <v>605</v>
      </c>
      <c r="G32" s="74"/>
    </row>
    <row r="34" spans="2:8">
      <c r="C34" s="9"/>
      <c r="D34" s="9"/>
      <c r="E34" s="9"/>
      <c r="F34" s="11"/>
      <c r="G34" s="41"/>
      <c r="H34" s="30"/>
    </row>
    <row r="35" spans="2:8" ht="3" customHeight="1">
      <c r="C35" s="10"/>
      <c r="D35" s="9"/>
      <c r="E35" s="10"/>
      <c r="F35" s="6"/>
      <c r="G35" s="42"/>
      <c r="H35" s="42"/>
    </row>
    <row r="36" spans="2:8">
      <c r="C36" s="9"/>
      <c r="D36" s="9"/>
      <c r="E36" s="9"/>
      <c r="F36" s="11"/>
      <c r="G36" s="43"/>
      <c r="H36" s="30"/>
    </row>
    <row r="37" spans="2:8" ht="3" customHeight="1">
      <c r="C37" s="10"/>
      <c r="D37" s="9"/>
      <c r="E37" s="10"/>
      <c r="F37" s="11"/>
      <c r="G37" s="42"/>
      <c r="H37" s="42"/>
    </row>
    <row r="38" spans="2:8">
      <c r="E38" s="9"/>
      <c r="F38" s="11"/>
      <c r="G38" s="43"/>
      <c r="H38" s="30"/>
    </row>
    <row r="39" spans="2:8" ht="3" customHeight="1">
      <c r="C39" s="10"/>
      <c r="D39" s="9"/>
      <c r="E39" s="10"/>
      <c r="F39" s="11"/>
      <c r="G39" s="42"/>
      <c r="H39" s="42"/>
    </row>
    <row r="40" spans="2:8">
      <c r="D40" s="9"/>
      <c r="E40" s="9"/>
      <c r="F40" s="9"/>
      <c r="G40" s="43"/>
      <c r="H40" s="30"/>
    </row>
    <row r="41" spans="2:8" ht="3" customHeight="1">
      <c r="C41" s="10"/>
      <c r="D41" s="70"/>
      <c r="E41" s="216"/>
      <c r="F41" s="70"/>
      <c r="G41" s="217"/>
      <c r="H41" s="42"/>
    </row>
    <row r="42" spans="2:8" ht="15" customHeight="1">
      <c r="C42" s="10"/>
      <c r="D42" s="373" t="s">
        <v>622</v>
      </c>
      <c r="E42" s="373"/>
      <c r="F42" s="373"/>
      <c r="G42" s="373"/>
      <c r="H42" s="42"/>
    </row>
    <row r="43" spans="2:8" ht="3" customHeight="1">
      <c r="C43" s="10"/>
      <c r="D43" s="9"/>
      <c r="E43" s="10"/>
      <c r="F43" s="9"/>
      <c r="G43" s="42"/>
      <c r="H43" s="42"/>
    </row>
    <row r="44" spans="2:8">
      <c r="H44" s="30"/>
    </row>
    <row r="45" spans="2:8" ht="3" customHeight="1">
      <c r="C45" s="10"/>
      <c r="H45" s="42"/>
    </row>
    <row r="46" spans="2:8" ht="15" customHeight="1">
      <c r="B46" s="72" t="s">
        <v>546</v>
      </c>
      <c r="H46" s="42"/>
    </row>
    <row r="47" spans="2:8" ht="15" customHeight="1">
      <c r="B47" s="73" t="s">
        <v>547</v>
      </c>
      <c r="C47" s="71" t="s">
        <v>544</v>
      </c>
      <c r="D47" s="9"/>
      <c r="E47" s="2"/>
      <c r="F47" s="51"/>
      <c r="G47" s="27" t="s">
        <v>545</v>
      </c>
      <c r="H47" s="42"/>
    </row>
    <row r="48" spans="2:8" ht="3" customHeight="1">
      <c r="G48" s="43"/>
      <c r="H48" s="30"/>
    </row>
    <row r="49" spans="1:8">
      <c r="A49" s="208"/>
      <c r="H49" s="207"/>
    </row>
    <row r="50" spans="1:8">
      <c r="B50" s="208"/>
    </row>
    <row r="51" spans="1:8">
      <c r="B51" s="208"/>
    </row>
    <row r="52" spans="1:8">
      <c r="B52" s="208"/>
    </row>
  </sheetData>
  <sheetProtection algorithmName="SHA-512" hashValue="fp070up6KiyHY0Z/sqemsxZCFgies5CC2be56TGx+GfwbR23gH9yX/96stPhEcsneEjDi7ejDLM8YUeX+qNefw==" saltValue="OgZFEpWPV8DlLF8xtYh2fg==" spinCount="100000" sheet="1" selectLockedCells="1"/>
  <customSheetViews>
    <customSheetView guid="{4F0C12F7-6B51-448A-979B-7D7A867F336D}" showPageBreaks="1" showGridLines="0" printArea="1" showRuler="0">
      <selection activeCell="D12" sqref="D12"/>
      <pageMargins left="0.70866141732283472" right="0.70866141732283472" top="0.74803149606299213" bottom="0.74803149606299213" header="0.31496062992125984" footer="0.31496062992125984"/>
      <pageSetup paperSize="9" fitToWidth="0" fitToHeight="0" orientation="portrait" blackAndWhite="1" r:id="rId1"/>
      <headerFooter>
        <oddHeader xml:space="preserve">&amp;L
&amp;C
&amp;R
</oddHeader>
        <oddFooter xml:space="preserve">&amp;C </oddFooter>
      </headerFooter>
    </customSheetView>
  </customSheetViews>
  <mergeCells count="14">
    <mergeCell ref="D42:G42"/>
    <mergeCell ref="D30:G30"/>
    <mergeCell ref="D22:G22"/>
    <mergeCell ref="D24:G24"/>
    <mergeCell ref="D26:G26"/>
    <mergeCell ref="D28:G28"/>
    <mergeCell ref="C6:H6"/>
    <mergeCell ref="C10:H10"/>
    <mergeCell ref="D16:F16"/>
    <mergeCell ref="F18:H18"/>
    <mergeCell ref="D20:G20"/>
    <mergeCell ref="A7:H7"/>
    <mergeCell ref="A8:H8"/>
    <mergeCell ref="A9:H9"/>
  </mergeCells>
  <conditionalFormatting sqref="A1:H47">
    <cfRule type="expression" priority="1">
      <formula>CELL("Schutz",A1)=0</formula>
    </cfRule>
  </conditionalFormatting>
  <pageMargins left="0.70866141732283472" right="0.70866141732283472" top="0.74803149606299213" bottom="0.74803149606299213" header="0.31496062992125984" footer="0.31496062992125984"/>
  <pageSetup paperSize="9" fitToWidth="0" fitToHeight="0" orientation="portrait" blackAndWhite="1" r:id="rId2"/>
  <headerFooter>
    <oddHeader xml:space="preserve">&amp;L
&amp;C
&amp;R
</oddHeader>
    <oddFooter xml:space="preserve">&amp;C </oddFooter>
  </headerFooter>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Nur Name aus Liste zulässig!" error="Bitte Name aus Liste auswählen." promptTitle="Bitte Name aus Liste auswählen.">
          <x14:formula1>
            <xm:f>DropDown!$A$2:$A$444</xm:f>
          </x14:formula1>
          <xm:sqref>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RowHeight="14.25"/>
  <sheetData>
    <row r="1" spans="1:1">
      <c r="A1" s="36" t="s">
        <v>501</v>
      </c>
    </row>
    <row r="2" spans="1:1">
      <c r="A2" s="35" t="s">
        <v>11</v>
      </c>
    </row>
    <row r="3" spans="1:1">
      <c r="A3" s="35" t="s">
        <v>12</v>
      </c>
    </row>
  </sheetData>
  <customSheetViews>
    <customSheetView guid="{4F0C12F7-6B51-448A-979B-7D7A867F336D}" state="hidden">
      <selection activeCell="A4" sqref="A4"/>
      <pageMargins left="0.7" right="0.7" top="0.78740157499999996" bottom="0.78740157499999996" header="0.3" footer="0.3"/>
    </customSheetView>
  </customSheetView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28" sqref="E28"/>
    </sheetView>
  </sheetViews>
  <sheetFormatPr baseColWidth="10" defaultRowHeight="14.25"/>
  <cols>
    <col min="1" max="1" width="15.1328125" bestFit="1" customWidth="1"/>
  </cols>
  <sheetData>
    <row r="1" spans="1:1">
      <c r="A1" s="36" t="s">
        <v>501</v>
      </c>
    </row>
    <row r="2" spans="1:1">
      <c r="A2" s="35" t="s">
        <v>520</v>
      </c>
    </row>
    <row r="3" spans="1:1">
      <c r="A3" s="35" t="s">
        <v>521</v>
      </c>
    </row>
    <row r="4" spans="1:1">
      <c r="A4" s="35" t="s">
        <v>12</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baseColWidth="10" defaultRowHeight="14.25"/>
  <sheetData>
    <row r="1" spans="1:1">
      <c r="A1" s="36" t="s">
        <v>501</v>
      </c>
    </row>
    <row r="2" spans="1:1">
      <c r="A2" s="221" t="s">
        <v>616</v>
      </c>
    </row>
    <row r="3" spans="1:1">
      <c r="A3" s="35" t="s">
        <v>522</v>
      </c>
    </row>
    <row r="4" spans="1:1">
      <c r="A4" s="35" t="s">
        <v>523</v>
      </c>
    </row>
    <row r="5" spans="1:1">
      <c r="A5" s="35" t="s">
        <v>524</v>
      </c>
    </row>
    <row r="6" spans="1:1">
      <c r="A6" s="35" t="s">
        <v>525</v>
      </c>
    </row>
    <row r="7" spans="1:1">
      <c r="A7" s="35" t="s">
        <v>526</v>
      </c>
    </row>
  </sheetData>
  <customSheetViews>
    <customSheetView guid="{4F0C12F7-6B51-448A-979B-7D7A867F336D}" state="hidden">
      <selection sqref="A1:A7"/>
      <pageMargins left="0.7" right="0.7" top="0.78740157499999996" bottom="0.78740157499999996" header="0.3" footer="0.3"/>
    </customSheetView>
  </customSheetView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selection activeCell="B10" sqref="B10"/>
    </sheetView>
  </sheetViews>
  <sheetFormatPr baseColWidth="10" defaultRowHeight="14.25"/>
  <cols>
    <col min="1" max="1" width="14.73046875" bestFit="1" customWidth="1"/>
    <col min="2" max="2" width="22" bestFit="1" customWidth="1"/>
    <col min="3" max="3" width="15.73046875" customWidth="1"/>
    <col min="4" max="4" width="15.86328125" bestFit="1" customWidth="1"/>
    <col min="5" max="5" width="15.73046875" customWidth="1"/>
    <col min="7" max="7" width="22" bestFit="1" customWidth="1"/>
    <col min="8" max="8" width="15.73046875" customWidth="1"/>
    <col min="9" max="9" width="15.86328125" bestFit="1" customWidth="1"/>
    <col min="10" max="10" width="15.73046875" customWidth="1"/>
    <col min="12" max="12" width="22" bestFit="1" customWidth="1"/>
    <col min="13" max="13" width="15.73046875" customWidth="1"/>
    <col min="14" max="14" width="15.86328125" bestFit="1" customWidth="1"/>
    <col min="15" max="15" width="15.73046875" customWidth="1"/>
    <col min="17" max="17" width="22" bestFit="1" customWidth="1"/>
    <col min="18" max="18" width="15.73046875" customWidth="1"/>
    <col min="19" max="19" width="15.86328125" bestFit="1" customWidth="1"/>
    <col min="20" max="20" width="15.73046875" customWidth="1"/>
    <col min="22" max="22" width="22" bestFit="1" customWidth="1"/>
    <col min="23" max="23" width="15.73046875" customWidth="1"/>
    <col min="24" max="24" width="15.86328125" bestFit="1" customWidth="1"/>
    <col min="25" max="25" width="15.73046875" customWidth="1"/>
  </cols>
  <sheetData>
    <row r="1" spans="1:25" s="13" customFormat="1" ht="18">
      <c r="B1" s="366" t="str">
        <f>'Konsolidierungspfad oE'!G7</f>
        <v>Haushaltsjahr 2024</v>
      </c>
      <c r="C1" s="366"/>
      <c r="D1" s="366"/>
      <c r="E1" s="366"/>
      <c r="G1" s="366" t="str">
        <f>'Konsolidierungspfad oE'!L7</f>
        <v>Haushaltsjahr 2025</v>
      </c>
      <c r="H1" s="366"/>
      <c r="I1" s="366"/>
      <c r="J1" s="366"/>
      <c r="L1" s="366" t="s">
        <v>31</v>
      </c>
      <c r="M1" s="366"/>
      <c r="N1" s="366"/>
      <c r="O1" s="366"/>
      <c r="Q1" s="366" t="str">
        <f>'Konsolidierungspfad oE'!S7</f>
        <v>Haushaltsjahr 2027</v>
      </c>
      <c r="R1" s="366"/>
      <c r="S1" s="366"/>
      <c r="T1" s="366"/>
      <c r="V1" s="366" t="str">
        <f>'Konsolidierungspfad oE'!U7</f>
        <v>Haushaltsjahr 2028</v>
      </c>
      <c r="W1" s="366"/>
      <c r="X1" s="366"/>
      <c r="Y1" s="366"/>
    </row>
    <row r="3" spans="1:25">
      <c r="A3" s="23" t="s">
        <v>13</v>
      </c>
      <c r="B3" s="128" t="str">
        <f>'Konsolidierungspfad oE'!G9</f>
        <v>Haushaltsansatz in Euro</v>
      </c>
      <c r="C3" s="129" t="str">
        <f>'Konsolidierungspfad oE'!H9</f>
        <v>in Euro/EW</v>
      </c>
      <c r="D3" s="129" t="str">
        <f>'Konsolidierungspfad oE'!I9</f>
        <v>Auswahlfeld</v>
      </c>
      <c r="E3" s="130" t="str">
        <f>'Konsolidierungspfad oE'!J9</f>
        <v>in Euro/EW</v>
      </c>
      <c r="F3" s="23">
        <f>'Konsolidierungspfad oE'!K9</f>
        <v>0</v>
      </c>
      <c r="G3" s="128" t="str">
        <f>'Konsolidierungspfad oE'!L9</f>
        <v>Haushaltsansatz in Euro</v>
      </c>
      <c r="H3" s="129" t="str">
        <f>'Konsolidierungspfad oE'!M9</f>
        <v>in Euro/EW</v>
      </c>
      <c r="I3" s="129" t="str">
        <f>'Konsolidierungspfad oE'!N9</f>
        <v>Hochrechnung in Euro</v>
      </c>
      <c r="J3" s="130" t="str">
        <f>'Konsolidierungspfad oE'!O9</f>
        <v>in Euro/EW</v>
      </c>
      <c r="K3" s="23">
        <f>'Konsolidierungspfad oE'!P9</f>
        <v>0</v>
      </c>
      <c r="L3" s="128" t="str">
        <f>'Konsolidierungspfad oE'!Q9</f>
        <v>Haushaltsansatz in Euro</v>
      </c>
      <c r="M3" s="129" t="str">
        <f>'Konsolidierungspfad oE'!R9</f>
        <v>in Euro/EW</v>
      </c>
      <c r="N3" s="129" t="e">
        <f>'Konsolidierungspfad oE'!#REF!</f>
        <v>#REF!</v>
      </c>
      <c r="O3" s="130" t="e">
        <f>'Konsolidierungspfad oE'!#REF!</f>
        <v>#REF!</v>
      </c>
      <c r="P3" s="23" t="e">
        <f>'Konsolidierungspfad oE'!#REF!</f>
        <v>#REF!</v>
      </c>
      <c r="Q3" s="128" t="str">
        <f>'Konsolidierungspfad oE'!S9</f>
        <v>Haushaltsansatz in Euro</v>
      </c>
      <c r="R3" s="129" t="str">
        <f>'Konsolidierungspfad oE'!T9</f>
        <v>in Euro/EW</v>
      </c>
      <c r="S3" s="129" t="e">
        <f>'Konsolidierungspfad oE'!#REF!</f>
        <v>#REF!</v>
      </c>
      <c r="T3" s="130" t="e">
        <f>'Konsolidierungspfad oE'!#REF!</f>
        <v>#REF!</v>
      </c>
      <c r="U3" s="23" t="e">
        <f>'Konsolidierungspfad oE'!#REF!</f>
        <v>#REF!</v>
      </c>
      <c r="V3" s="128" t="str">
        <f>'Konsolidierungspfad oE'!U9</f>
        <v>Haushaltsansatz in Euro</v>
      </c>
      <c r="W3" s="129" t="str">
        <f>'Konsolidierungspfad oE'!V9</f>
        <v>in Euro/EW</v>
      </c>
      <c r="X3" s="129" t="e">
        <f>'Konsolidierungspfad oE'!#REF!</f>
        <v>#REF!</v>
      </c>
      <c r="Y3" s="130" t="e">
        <f>'Konsolidierungspfad oE'!#REF!</f>
        <v>#REF!</v>
      </c>
    </row>
    <row r="4" spans="1:25">
      <c r="A4">
        <v>1</v>
      </c>
      <c r="B4" s="121">
        <f>'Konsolidierungspfad oE'!G10</f>
        <v>0</v>
      </c>
      <c r="C4" s="115" t="str">
        <f>'Konsolidierungspfad oE'!H10</f>
        <v xml:space="preserve"> </v>
      </c>
      <c r="D4" s="115">
        <f>'Konsolidierungspfad oE'!I10</f>
        <v>0</v>
      </c>
      <c r="E4" s="134" t="str">
        <f>'Konsolidierungspfad oE'!J10</f>
        <v xml:space="preserve"> </v>
      </c>
      <c r="F4">
        <f>'Konsolidierungspfad oE'!K10</f>
        <v>0</v>
      </c>
      <c r="G4" s="121">
        <f>'Konsolidierungspfad oE'!L10</f>
        <v>0</v>
      </c>
      <c r="H4" s="115" t="str">
        <f>'Konsolidierungspfad oE'!M10</f>
        <v xml:space="preserve"> </v>
      </c>
      <c r="I4" s="115">
        <f>'Konsolidierungspfad oE'!N10</f>
        <v>0</v>
      </c>
      <c r="J4" s="134" t="str">
        <f>'Konsolidierungspfad oE'!O10</f>
        <v xml:space="preserve"> </v>
      </c>
      <c r="K4">
        <f>'Konsolidierungspfad oE'!P10</f>
        <v>0</v>
      </c>
      <c r="L4" s="121">
        <f>'Konsolidierungspfad oE'!Q10</f>
        <v>0</v>
      </c>
      <c r="M4" s="115" t="str">
        <f>'Konsolidierungspfad oE'!R10</f>
        <v xml:space="preserve"> </v>
      </c>
      <c r="N4" s="115" t="e">
        <f>'Konsolidierungspfad oE'!#REF!</f>
        <v>#REF!</v>
      </c>
      <c r="O4" s="134" t="e">
        <f>'Konsolidierungspfad oE'!#REF!</f>
        <v>#REF!</v>
      </c>
      <c r="P4" t="e">
        <f>'Konsolidierungspfad oE'!#REF!</f>
        <v>#REF!</v>
      </c>
      <c r="Q4" s="121">
        <f>'Konsolidierungspfad oE'!S10</f>
        <v>0</v>
      </c>
      <c r="R4" s="115" t="str">
        <f>'Konsolidierungspfad oE'!T10</f>
        <v xml:space="preserve"> </v>
      </c>
      <c r="S4" s="115" t="e">
        <f>'Konsolidierungspfad oE'!#REF!</f>
        <v>#REF!</v>
      </c>
      <c r="T4" s="134" t="e">
        <f>'Konsolidierungspfad oE'!#REF!</f>
        <v>#REF!</v>
      </c>
      <c r="U4" t="e">
        <f>'Konsolidierungspfad oE'!#REF!</f>
        <v>#REF!</v>
      </c>
      <c r="V4" s="121">
        <f>'Konsolidierungspfad oE'!U10</f>
        <v>0</v>
      </c>
      <c r="W4" s="115" t="str">
        <f>'Konsolidierungspfad oE'!V10</f>
        <v xml:space="preserve"> </v>
      </c>
      <c r="X4" s="115" t="e">
        <f>'Konsolidierungspfad oE'!#REF!</f>
        <v>#REF!</v>
      </c>
      <c r="Y4" s="134" t="e">
        <f>'Konsolidierungspfad oE'!#REF!</f>
        <v>#REF!</v>
      </c>
    </row>
    <row r="5" spans="1:25">
      <c r="A5">
        <v>2</v>
      </c>
      <c r="B5" s="121">
        <f>'Konsolidierungspfad oE'!G11</f>
        <v>0</v>
      </c>
      <c r="C5" s="115" t="str">
        <f>'Konsolidierungspfad oE'!H11</f>
        <v xml:space="preserve"> </v>
      </c>
      <c r="D5" s="115">
        <f>'Konsolidierungspfad oE'!I11</f>
        <v>0</v>
      </c>
      <c r="E5" s="134" t="str">
        <f>'Konsolidierungspfad oE'!J11</f>
        <v xml:space="preserve"> </v>
      </c>
      <c r="F5">
        <f>'Konsolidierungspfad oE'!K11</f>
        <v>0</v>
      </c>
      <c r="G5" s="121">
        <f>'Konsolidierungspfad oE'!L11</f>
        <v>0</v>
      </c>
      <c r="H5" s="115" t="str">
        <f>'Konsolidierungspfad oE'!M11</f>
        <v xml:space="preserve"> </v>
      </c>
      <c r="I5" s="115">
        <f>'Konsolidierungspfad oE'!N11</f>
        <v>0</v>
      </c>
      <c r="J5" s="134" t="str">
        <f>'Konsolidierungspfad oE'!O11</f>
        <v xml:space="preserve"> </v>
      </c>
      <c r="K5">
        <f>'Konsolidierungspfad oE'!P11</f>
        <v>0</v>
      </c>
      <c r="L5" s="121">
        <f>'Konsolidierungspfad oE'!Q11</f>
        <v>0</v>
      </c>
      <c r="M5" s="115" t="str">
        <f>'Konsolidierungspfad oE'!R11</f>
        <v xml:space="preserve"> </v>
      </c>
      <c r="N5" s="115" t="e">
        <f>'Konsolidierungspfad oE'!#REF!</f>
        <v>#REF!</v>
      </c>
      <c r="O5" s="134" t="e">
        <f>'Konsolidierungspfad oE'!#REF!</f>
        <v>#REF!</v>
      </c>
      <c r="P5" t="e">
        <f>'Konsolidierungspfad oE'!#REF!</f>
        <v>#REF!</v>
      </c>
      <c r="Q5" s="121">
        <f>'Konsolidierungspfad oE'!S11</f>
        <v>0</v>
      </c>
      <c r="R5" s="115" t="str">
        <f>'Konsolidierungspfad oE'!T11</f>
        <v xml:space="preserve"> </v>
      </c>
      <c r="S5" s="115" t="e">
        <f>'Konsolidierungspfad oE'!#REF!</f>
        <v>#REF!</v>
      </c>
      <c r="T5" s="134" t="e">
        <f>'Konsolidierungspfad oE'!#REF!</f>
        <v>#REF!</v>
      </c>
      <c r="U5" t="e">
        <f>'Konsolidierungspfad oE'!#REF!</f>
        <v>#REF!</v>
      </c>
      <c r="V5" s="121">
        <f>'Konsolidierungspfad oE'!U11</f>
        <v>0</v>
      </c>
      <c r="W5" s="115" t="str">
        <f>'Konsolidierungspfad oE'!V11</f>
        <v xml:space="preserve"> </v>
      </c>
      <c r="X5" s="115" t="e">
        <f>'Konsolidierungspfad oE'!#REF!</f>
        <v>#REF!</v>
      </c>
      <c r="Y5" s="134" t="e">
        <f>'Konsolidierungspfad oE'!#REF!</f>
        <v>#REF!</v>
      </c>
    </row>
    <row r="6" spans="1:25">
      <c r="A6">
        <v>3</v>
      </c>
      <c r="B6" s="121">
        <f>'Konsolidierungspfad oE'!G12</f>
        <v>0</v>
      </c>
      <c r="C6" s="115" t="str">
        <f>'Konsolidierungspfad oE'!H12</f>
        <v xml:space="preserve"> </v>
      </c>
      <c r="D6" s="115">
        <f>'Konsolidierungspfad oE'!I12</f>
        <v>0</v>
      </c>
      <c r="E6" s="134" t="str">
        <f>'Konsolidierungspfad oE'!J12</f>
        <v xml:space="preserve"> </v>
      </c>
      <c r="F6">
        <f>'Konsolidierungspfad oE'!K12</f>
        <v>0</v>
      </c>
      <c r="G6" s="121">
        <f>'Konsolidierungspfad oE'!L12</f>
        <v>0</v>
      </c>
      <c r="H6" s="115" t="str">
        <f>'Konsolidierungspfad oE'!M12</f>
        <v xml:space="preserve"> </v>
      </c>
      <c r="I6" s="115">
        <f>'Konsolidierungspfad oE'!N12</f>
        <v>0</v>
      </c>
      <c r="J6" s="134" t="str">
        <f>'Konsolidierungspfad oE'!O12</f>
        <v xml:space="preserve"> </v>
      </c>
      <c r="K6">
        <f>'Konsolidierungspfad oE'!P12</f>
        <v>0</v>
      </c>
      <c r="L6" s="121">
        <f>'Konsolidierungspfad oE'!Q12</f>
        <v>0</v>
      </c>
      <c r="M6" s="115" t="str">
        <f>'Konsolidierungspfad oE'!R12</f>
        <v xml:space="preserve"> </v>
      </c>
      <c r="N6" s="115" t="e">
        <f>'Konsolidierungspfad oE'!#REF!</f>
        <v>#REF!</v>
      </c>
      <c r="O6" s="134" t="e">
        <f>'Konsolidierungspfad oE'!#REF!</f>
        <v>#REF!</v>
      </c>
      <c r="P6" t="e">
        <f>'Konsolidierungspfad oE'!#REF!</f>
        <v>#REF!</v>
      </c>
      <c r="Q6" s="121">
        <f>'Konsolidierungspfad oE'!S12</f>
        <v>0</v>
      </c>
      <c r="R6" s="115" t="str">
        <f>'Konsolidierungspfad oE'!T12</f>
        <v xml:space="preserve"> </v>
      </c>
      <c r="S6" s="115" t="e">
        <f>'Konsolidierungspfad oE'!#REF!</f>
        <v>#REF!</v>
      </c>
      <c r="T6" s="134" t="e">
        <f>'Konsolidierungspfad oE'!#REF!</f>
        <v>#REF!</v>
      </c>
      <c r="U6" t="e">
        <f>'Konsolidierungspfad oE'!#REF!</f>
        <v>#REF!</v>
      </c>
      <c r="V6" s="121">
        <f>'Konsolidierungspfad oE'!U12</f>
        <v>0</v>
      </c>
      <c r="W6" s="115" t="str">
        <f>'Konsolidierungspfad oE'!V12</f>
        <v xml:space="preserve"> </v>
      </c>
      <c r="X6" s="115" t="e">
        <f>'Konsolidierungspfad oE'!#REF!</f>
        <v>#REF!</v>
      </c>
      <c r="Y6" s="134" t="e">
        <f>'Konsolidierungspfad oE'!#REF!</f>
        <v>#REF!</v>
      </c>
    </row>
    <row r="7" spans="1:25">
      <c r="A7">
        <v>4</v>
      </c>
      <c r="B7" s="121">
        <f>'Konsolidierungspfad oE'!G13</f>
        <v>0</v>
      </c>
      <c r="C7" s="115" t="str">
        <f>'Konsolidierungspfad oE'!H13</f>
        <v xml:space="preserve"> </v>
      </c>
      <c r="D7" s="115">
        <f>'Konsolidierungspfad oE'!I13</f>
        <v>0</v>
      </c>
      <c r="E7" s="134" t="str">
        <f>'Konsolidierungspfad oE'!J13</f>
        <v xml:space="preserve"> </v>
      </c>
      <c r="F7">
        <f>'Konsolidierungspfad oE'!K13</f>
        <v>0</v>
      </c>
      <c r="G7" s="121">
        <f>'Konsolidierungspfad oE'!L13</f>
        <v>0</v>
      </c>
      <c r="H7" s="115" t="str">
        <f>'Konsolidierungspfad oE'!M13</f>
        <v xml:space="preserve"> </v>
      </c>
      <c r="I7" s="115">
        <f>'Konsolidierungspfad oE'!N13</f>
        <v>0</v>
      </c>
      <c r="J7" s="134" t="str">
        <f>'Konsolidierungspfad oE'!O13</f>
        <v xml:space="preserve"> </v>
      </c>
      <c r="K7">
        <f>'Konsolidierungspfad oE'!P13</f>
        <v>0</v>
      </c>
      <c r="L7" s="121">
        <f>'Konsolidierungspfad oE'!Q13</f>
        <v>0</v>
      </c>
      <c r="M7" s="115" t="str">
        <f>'Konsolidierungspfad oE'!R13</f>
        <v xml:space="preserve"> </v>
      </c>
      <c r="N7" s="115" t="e">
        <f>'Konsolidierungspfad oE'!#REF!</f>
        <v>#REF!</v>
      </c>
      <c r="O7" s="134" t="e">
        <f>'Konsolidierungspfad oE'!#REF!</f>
        <v>#REF!</v>
      </c>
      <c r="P7" t="e">
        <f>'Konsolidierungspfad oE'!#REF!</f>
        <v>#REF!</v>
      </c>
      <c r="Q7" s="121">
        <f>'Konsolidierungspfad oE'!S13</f>
        <v>0</v>
      </c>
      <c r="R7" s="115" t="str">
        <f>'Konsolidierungspfad oE'!T13</f>
        <v xml:space="preserve"> </v>
      </c>
      <c r="S7" s="115" t="e">
        <f>'Konsolidierungspfad oE'!#REF!</f>
        <v>#REF!</v>
      </c>
      <c r="T7" s="134" t="e">
        <f>'Konsolidierungspfad oE'!#REF!</f>
        <v>#REF!</v>
      </c>
      <c r="U7" t="e">
        <f>'Konsolidierungspfad oE'!#REF!</f>
        <v>#REF!</v>
      </c>
      <c r="V7" s="121">
        <f>'Konsolidierungspfad oE'!U13</f>
        <v>0</v>
      </c>
      <c r="W7" s="115" t="str">
        <f>'Konsolidierungspfad oE'!V13</f>
        <v xml:space="preserve"> </v>
      </c>
      <c r="X7" s="115" t="e">
        <f>'Konsolidierungspfad oE'!#REF!</f>
        <v>#REF!</v>
      </c>
      <c r="Y7" s="134" t="e">
        <f>'Konsolidierungspfad oE'!#REF!</f>
        <v>#REF!</v>
      </c>
    </row>
    <row r="8" spans="1:25">
      <c r="A8">
        <v>5</v>
      </c>
      <c r="B8" s="121">
        <f>'Konsolidierungspfad oE'!G14</f>
        <v>0</v>
      </c>
      <c r="C8" s="115" t="str">
        <f>'Konsolidierungspfad oE'!H14</f>
        <v xml:space="preserve"> </v>
      </c>
      <c r="D8" s="115">
        <f>'Konsolidierungspfad oE'!I14</f>
        <v>0</v>
      </c>
      <c r="E8" s="134" t="str">
        <f>'Konsolidierungspfad oE'!J14</f>
        <v xml:space="preserve"> </v>
      </c>
      <c r="F8">
        <f>'Konsolidierungspfad oE'!K14</f>
        <v>0</v>
      </c>
      <c r="G8" s="121">
        <f>'Konsolidierungspfad oE'!L14</f>
        <v>0</v>
      </c>
      <c r="H8" s="115" t="str">
        <f>'Konsolidierungspfad oE'!M14</f>
        <v xml:space="preserve"> </v>
      </c>
      <c r="I8" s="115">
        <f>'Konsolidierungspfad oE'!N14</f>
        <v>0</v>
      </c>
      <c r="J8" s="134" t="str">
        <f>'Konsolidierungspfad oE'!O14</f>
        <v xml:space="preserve"> </v>
      </c>
      <c r="K8">
        <f>'Konsolidierungspfad oE'!P14</f>
        <v>0</v>
      </c>
      <c r="L8" s="121">
        <f>'Konsolidierungspfad oE'!Q14</f>
        <v>0</v>
      </c>
      <c r="M8" s="115" t="str">
        <f>'Konsolidierungspfad oE'!R14</f>
        <v xml:space="preserve"> </v>
      </c>
      <c r="N8" s="115" t="e">
        <f>'Konsolidierungspfad oE'!#REF!</f>
        <v>#REF!</v>
      </c>
      <c r="O8" s="134" t="e">
        <f>'Konsolidierungspfad oE'!#REF!</f>
        <v>#REF!</v>
      </c>
      <c r="P8" t="e">
        <f>'Konsolidierungspfad oE'!#REF!</f>
        <v>#REF!</v>
      </c>
      <c r="Q8" s="121">
        <f>'Konsolidierungspfad oE'!S14</f>
        <v>0</v>
      </c>
      <c r="R8" s="115" t="str">
        <f>'Konsolidierungspfad oE'!T14</f>
        <v xml:space="preserve"> </v>
      </c>
      <c r="S8" s="115" t="e">
        <f>'Konsolidierungspfad oE'!#REF!</f>
        <v>#REF!</v>
      </c>
      <c r="T8" s="134" t="e">
        <f>'Konsolidierungspfad oE'!#REF!</f>
        <v>#REF!</v>
      </c>
      <c r="U8" t="e">
        <f>'Konsolidierungspfad oE'!#REF!</f>
        <v>#REF!</v>
      </c>
      <c r="V8" s="121">
        <f>'Konsolidierungspfad oE'!U14</f>
        <v>0</v>
      </c>
      <c r="W8" s="115" t="str">
        <f>'Konsolidierungspfad oE'!V14</f>
        <v xml:space="preserve"> </v>
      </c>
      <c r="X8" s="115" t="e">
        <f>'Konsolidierungspfad oE'!#REF!</f>
        <v>#REF!</v>
      </c>
      <c r="Y8" s="134" t="e">
        <f>'Konsolidierungspfad oE'!#REF!</f>
        <v>#REF!</v>
      </c>
    </row>
    <row r="9" spans="1:25">
      <c r="A9">
        <v>6</v>
      </c>
      <c r="B9" s="121">
        <f>'Konsolidierungspfad oE'!G15</f>
        <v>0</v>
      </c>
      <c r="C9" s="115" t="str">
        <f>'Konsolidierungspfad oE'!H15</f>
        <v xml:space="preserve"> </v>
      </c>
      <c r="D9" s="115">
        <f>'Konsolidierungspfad oE'!I15</f>
        <v>0</v>
      </c>
      <c r="E9" s="134" t="str">
        <f>'Konsolidierungspfad oE'!J15</f>
        <v xml:space="preserve"> </v>
      </c>
      <c r="F9">
        <f>'Konsolidierungspfad oE'!K15</f>
        <v>0</v>
      </c>
      <c r="G9" s="121">
        <f>'Konsolidierungspfad oE'!L15</f>
        <v>0</v>
      </c>
      <c r="H9" s="115" t="str">
        <f>'Konsolidierungspfad oE'!M15</f>
        <v xml:space="preserve"> </v>
      </c>
      <c r="I9" s="115">
        <f>'Konsolidierungspfad oE'!N15</f>
        <v>0</v>
      </c>
      <c r="J9" s="134" t="str">
        <f>'Konsolidierungspfad oE'!O15</f>
        <v xml:space="preserve"> </v>
      </c>
      <c r="K9">
        <f>'Konsolidierungspfad oE'!P15</f>
        <v>0</v>
      </c>
      <c r="L9" s="121">
        <f>'Konsolidierungspfad oE'!Q15</f>
        <v>0</v>
      </c>
      <c r="M9" s="115" t="str">
        <f>'Konsolidierungspfad oE'!R15</f>
        <v xml:space="preserve"> </v>
      </c>
      <c r="N9" s="115" t="e">
        <f>'Konsolidierungspfad oE'!#REF!</f>
        <v>#REF!</v>
      </c>
      <c r="O9" s="134" t="e">
        <f>'Konsolidierungspfad oE'!#REF!</f>
        <v>#REF!</v>
      </c>
      <c r="P9" t="e">
        <f>'Konsolidierungspfad oE'!#REF!</f>
        <v>#REF!</v>
      </c>
      <c r="Q9" s="121">
        <f>'Konsolidierungspfad oE'!S15</f>
        <v>0</v>
      </c>
      <c r="R9" s="115" t="str">
        <f>'Konsolidierungspfad oE'!T15</f>
        <v xml:space="preserve"> </v>
      </c>
      <c r="S9" s="115" t="e">
        <f>'Konsolidierungspfad oE'!#REF!</f>
        <v>#REF!</v>
      </c>
      <c r="T9" s="134" t="e">
        <f>'Konsolidierungspfad oE'!#REF!</f>
        <v>#REF!</v>
      </c>
      <c r="U9" t="e">
        <f>'Konsolidierungspfad oE'!#REF!</f>
        <v>#REF!</v>
      </c>
      <c r="V9" s="121">
        <f>'Konsolidierungspfad oE'!U15</f>
        <v>0</v>
      </c>
      <c r="W9" s="115" t="str">
        <f>'Konsolidierungspfad oE'!V15</f>
        <v xml:space="preserve"> </v>
      </c>
      <c r="X9" s="115" t="e">
        <f>'Konsolidierungspfad oE'!#REF!</f>
        <v>#REF!</v>
      </c>
      <c r="Y9" s="134" t="e">
        <f>'Konsolidierungspfad oE'!#REF!</f>
        <v>#REF!</v>
      </c>
    </row>
    <row r="10" spans="1:25">
      <c r="A10">
        <v>7</v>
      </c>
      <c r="B10" s="121">
        <f>'Konsolidierungspfad oE'!G16</f>
        <v>0</v>
      </c>
      <c r="C10" s="115" t="str">
        <f>'Konsolidierungspfad oE'!H16</f>
        <v xml:space="preserve"> </v>
      </c>
      <c r="D10" s="115">
        <f>'Konsolidierungspfad oE'!I16</f>
        <v>0</v>
      </c>
      <c r="E10" s="134" t="str">
        <f>'Konsolidierungspfad oE'!J16</f>
        <v xml:space="preserve"> </v>
      </c>
      <c r="F10">
        <f>'Konsolidierungspfad oE'!K16</f>
        <v>0</v>
      </c>
      <c r="G10" s="121">
        <f>'Konsolidierungspfad oE'!L16</f>
        <v>0</v>
      </c>
      <c r="H10" s="115" t="str">
        <f>'Konsolidierungspfad oE'!M16</f>
        <v xml:space="preserve"> </v>
      </c>
      <c r="I10" s="115">
        <f>'Konsolidierungspfad oE'!N16</f>
        <v>0</v>
      </c>
      <c r="J10" s="134" t="str">
        <f>'Konsolidierungspfad oE'!O16</f>
        <v xml:space="preserve"> </v>
      </c>
      <c r="K10">
        <f>'Konsolidierungspfad oE'!P16</f>
        <v>0</v>
      </c>
      <c r="L10" s="121">
        <f>'Konsolidierungspfad oE'!Q16</f>
        <v>0</v>
      </c>
      <c r="M10" s="115" t="str">
        <f>'Konsolidierungspfad oE'!R16</f>
        <v xml:space="preserve"> </v>
      </c>
      <c r="N10" s="115" t="e">
        <f>'Konsolidierungspfad oE'!#REF!</f>
        <v>#REF!</v>
      </c>
      <c r="O10" s="134" t="e">
        <f>'Konsolidierungspfad oE'!#REF!</f>
        <v>#REF!</v>
      </c>
      <c r="P10" t="e">
        <f>'Konsolidierungspfad oE'!#REF!</f>
        <v>#REF!</v>
      </c>
      <c r="Q10" s="121">
        <f>'Konsolidierungspfad oE'!S16</f>
        <v>0</v>
      </c>
      <c r="R10" s="115" t="str">
        <f>'Konsolidierungspfad oE'!T16</f>
        <v xml:space="preserve"> </v>
      </c>
      <c r="S10" s="115" t="e">
        <f>'Konsolidierungspfad oE'!#REF!</f>
        <v>#REF!</v>
      </c>
      <c r="T10" s="134" t="e">
        <f>'Konsolidierungspfad oE'!#REF!</f>
        <v>#REF!</v>
      </c>
      <c r="U10" t="e">
        <f>'Konsolidierungspfad oE'!#REF!</f>
        <v>#REF!</v>
      </c>
      <c r="V10" s="121">
        <f>'Konsolidierungspfad oE'!U16</f>
        <v>0</v>
      </c>
      <c r="W10" s="115" t="str">
        <f>'Konsolidierungspfad oE'!V16</f>
        <v xml:space="preserve"> </v>
      </c>
      <c r="X10" s="115" t="e">
        <f>'Konsolidierungspfad oE'!#REF!</f>
        <v>#REF!</v>
      </c>
      <c r="Y10" s="134" t="e">
        <f>'Konsolidierungspfad oE'!#REF!</f>
        <v>#REF!</v>
      </c>
    </row>
    <row r="11" spans="1:25">
      <c r="A11">
        <v>8</v>
      </c>
      <c r="B11" s="121">
        <f>'Konsolidierungspfad oE'!G17</f>
        <v>0</v>
      </c>
      <c r="C11" s="115" t="str">
        <f>'Konsolidierungspfad oE'!H17</f>
        <v xml:space="preserve"> </v>
      </c>
      <c r="D11" s="115">
        <f>'Konsolidierungspfad oE'!I17</f>
        <v>0</v>
      </c>
      <c r="E11" s="134" t="str">
        <f>'Konsolidierungspfad oE'!J17</f>
        <v xml:space="preserve"> </v>
      </c>
      <c r="F11">
        <f>'Konsolidierungspfad oE'!K17</f>
        <v>0</v>
      </c>
      <c r="G11" s="121">
        <f>'Konsolidierungspfad oE'!L17</f>
        <v>0</v>
      </c>
      <c r="H11" s="115" t="str">
        <f>'Konsolidierungspfad oE'!M17</f>
        <v xml:space="preserve"> </v>
      </c>
      <c r="I11" s="115">
        <f>'Konsolidierungspfad oE'!N17</f>
        <v>0</v>
      </c>
      <c r="J11" s="134" t="str">
        <f>'Konsolidierungspfad oE'!O17</f>
        <v xml:space="preserve"> </v>
      </c>
      <c r="K11">
        <f>'Konsolidierungspfad oE'!P17</f>
        <v>0</v>
      </c>
      <c r="L11" s="121">
        <f>'Konsolidierungspfad oE'!Q17</f>
        <v>0</v>
      </c>
      <c r="M11" s="115" t="str">
        <f>'Konsolidierungspfad oE'!R17</f>
        <v xml:space="preserve"> </v>
      </c>
      <c r="N11" s="115" t="e">
        <f>'Konsolidierungspfad oE'!#REF!</f>
        <v>#REF!</v>
      </c>
      <c r="O11" s="134" t="e">
        <f>'Konsolidierungspfad oE'!#REF!</f>
        <v>#REF!</v>
      </c>
      <c r="P11" t="e">
        <f>'Konsolidierungspfad oE'!#REF!</f>
        <v>#REF!</v>
      </c>
      <c r="Q11" s="121">
        <f>'Konsolidierungspfad oE'!S17</f>
        <v>0</v>
      </c>
      <c r="R11" s="115" t="str">
        <f>'Konsolidierungspfad oE'!T17</f>
        <v xml:space="preserve"> </v>
      </c>
      <c r="S11" s="115" t="e">
        <f>'Konsolidierungspfad oE'!#REF!</f>
        <v>#REF!</v>
      </c>
      <c r="T11" s="134" t="e">
        <f>'Konsolidierungspfad oE'!#REF!</f>
        <v>#REF!</v>
      </c>
      <c r="U11" t="e">
        <f>'Konsolidierungspfad oE'!#REF!</f>
        <v>#REF!</v>
      </c>
      <c r="V11" s="121">
        <f>'Konsolidierungspfad oE'!U17</f>
        <v>0</v>
      </c>
      <c r="W11" s="115" t="str">
        <f>'Konsolidierungspfad oE'!V17</f>
        <v xml:space="preserve"> </v>
      </c>
      <c r="X11" s="115" t="e">
        <f>'Konsolidierungspfad oE'!#REF!</f>
        <v>#REF!</v>
      </c>
      <c r="Y11" s="134" t="e">
        <f>'Konsolidierungspfad oE'!#REF!</f>
        <v>#REF!</v>
      </c>
    </row>
    <row r="12" spans="1:25">
      <c r="A12">
        <v>9</v>
      </c>
      <c r="B12" s="121">
        <f>'Konsolidierungspfad oE'!G18</f>
        <v>0</v>
      </c>
      <c r="C12" s="115" t="str">
        <f>'Konsolidierungspfad oE'!H18</f>
        <v xml:space="preserve"> </v>
      </c>
      <c r="D12" s="115">
        <f>'Konsolidierungspfad oE'!I18</f>
        <v>0</v>
      </c>
      <c r="E12" s="134" t="str">
        <f>'Konsolidierungspfad oE'!J18</f>
        <v xml:space="preserve"> </v>
      </c>
      <c r="F12">
        <f>'Konsolidierungspfad oE'!K18</f>
        <v>0</v>
      </c>
      <c r="G12" s="121">
        <f>'Konsolidierungspfad oE'!L18</f>
        <v>0</v>
      </c>
      <c r="H12" s="115" t="str">
        <f>'Konsolidierungspfad oE'!M18</f>
        <v xml:space="preserve"> </v>
      </c>
      <c r="I12" s="115">
        <f>'Konsolidierungspfad oE'!N18</f>
        <v>0</v>
      </c>
      <c r="J12" s="134" t="str">
        <f>'Konsolidierungspfad oE'!O18</f>
        <v xml:space="preserve"> </v>
      </c>
      <c r="K12">
        <f>'Konsolidierungspfad oE'!P18</f>
        <v>0</v>
      </c>
      <c r="L12" s="121">
        <f>'Konsolidierungspfad oE'!Q18</f>
        <v>0</v>
      </c>
      <c r="M12" s="115" t="str">
        <f>'Konsolidierungspfad oE'!R18</f>
        <v xml:space="preserve"> </v>
      </c>
      <c r="N12" s="115" t="e">
        <f>'Konsolidierungspfad oE'!#REF!</f>
        <v>#REF!</v>
      </c>
      <c r="O12" s="134" t="e">
        <f>'Konsolidierungspfad oE'!#REF!</f>
        <v>#REF!</v>
      </c>
      <c r="P12" t="e">
        <f>'Konsolidierungspfad oE'!#REF!</f>
        <v>#REF!</v>
      </c>
      <c r="Q12" s="121">
        <f>'Konsolidierungspfad oE'!S18</f>
        <v>0</v>
      </c>
      <c r="R12" s="115" t="str">
        <f>'Konsolidierungspfad oE'!T18</f>
        <v xml:space="preserve"> </v>
      </c>
      <c r="S12" s="115" t="e">
        <f>'Konsolidierungspfad oE'!#REF!</f>
        <v>#REF!</v>
      </c>
      <c r="T12" s="134" t="e">
        <f>'Konsolidierungspfad oE'!#REF!</f>
        <v>#REF!</v>
      </c>
      <c r="U12" t="e">
        <f>'Konsolidierungspfad oE'!#REF!</f>
        <v>#REF!</v>
      </c>
      <c r="V12" s="121">
        <f>'Konsolidierungspfad oE'!U18</f>
        <v>0</v>
      </c>
      <c r="W12" s="115" t="str">
        <f>'Konsolidierungspfad oE'!V18</f>
        <v xml:space="preserve"> </v>
      </c>
      <c r="X12" s="115" t="e">
        <f>'Konsolidierungspfad oE'!#REF!</f>
        <v>#REF!</v>
      </c>
      <c r="Y12" s="134" t="e">
        <f>'Konsolidierungspfad oE'!#REF!</f>
        <v>#REF!</v>
      </c>
    </row>
    <row r="13" spans="1:25">
      <c r="A13">
        <v>10</v>
      </c>
      <c r="B13" s="121">
        <f>'Konsolidierungspfad oE'!G19</f>
        <v>0</v>
      </c>
      <c r="C13" s="115" t="str">
        <f>'Konsolidierungspfad oE'!H19</f>
        <v xml:space="preserve"> </v>
      </c>
      <c r="D13" s="115">
        <f>'Konsolidierungspfad oE'!I19</f>
        <v>0</v>
      </c>
      <c r="E13" s="134" t="str">
        <f>'Konsolidierungspfad oE'!J19</f>
        <v xml:space="preserve"> </v>
      </c>
      <c r="F13">
        <f>'Konsolidierungspfad oE'!K19</f>
        <v>0</v>
      </c>
      <c r="G13" s="121">
        <f>'Konsolidierungspfad oE'!L19</f>
        <v>0</v>
      </c>
      <c r="H13" s="115" t="str">
        <f>'Konsolidierungspfad oE'!M19</f>
        <v xml:space="preserve"> </v>
      </c>
      <c r="I13" s="115">
        <f>'Konsolidierungspfad oE'!N19</f>
        <v>0</v>
      </c>
      <c r="J13" s="134" t="str">
        <f>'Konsolidierungspfad oE'!O19</f>
        <v xml:space="preserve"> </v>
      </c>
      <c r="K13">
        <f>'Konsolidierungspfad oE'!P19</f>
        <v>0</v>
      </c>
      <c r="L13" s="121">
        <f>'Konsolidierungspfad oE'!Q19</f>
        <v>0</v>
      </c>
      <c r="M13" s="115" t="str">
        <f>'Konsolidierungspfad oE'!R19</f>
        <v xml:space="preserve"> </v>
      </c>
      <c r="N13" s="115" t="e">
        <f>'Konsolidierungspfad oE'!#REF!</f>
        <v>#REF!</v>
      </c>
      <c r="O13" s="134" t="e">
        <f>'Konsolidierungspfad oE'!#REF!</f>
        <v>#REF!</v>
      </c>
      <c r="P13" t="e">
        <f>'Konsolidierungspfad oE'!#REF!</f>
        <v>#REF!</v>
      </c>
      <c r="Q13" s="121">
        <f>'Konsolidierungspfad oE'!S19</f>
        <v>0</v>
      </c>
      <c r="R13" s="115" t="str">
        <f>'Konsolidierungspfad oE'!T19</f>
        <v xml:space="preserve"> </v>
      </c>
      <c r="S13" s="115" t="e">
        <f>'Konsolidierungspfad oE'!#REF!</f>
        <v>#REF!</v>
      </c>
      <c r="T13" s="134" t="e">
        <f>'Konsolidierungspfad oE'!#REF!</f>
        <v>#REF!</v>
      </c>
      <c r="U13" t="e">
        <f>'Konsolidierungspfad oE'!#REF!</f>
        <v>#REF!</v>
      </c>
      <c r="V13" s="121">
        <f>'Konsolidierungspfad oE'!U19</f>
        <v>0</v>
      </c>
      <c r="W13" s="115" t="str">
        <f>'Konsolidierungspfad oE'!V19</f>
        <v xml:space="preserve"> </v>
      </c>
      <c r="X13" s="115" t="e">
        <f>'Konsolidierungspfad oE'!#REF!</f>
        <v>#REF!</v>
      </c>
      <c r="Y13" s="134" t="e">
        <f>'Konsolidierungspfad oE'!#REF!</f>
        <v>#REF!</v>
      </c>
    </row>
    <row r="14" spans="1:25">
      <c r="A14">
        <v>11</v>
      </c>
      <c r="B14" s="121">
        <f>'Konsolidierungspfad oE'!G20</f>
        <v>0</v>
      </c>
      <c r="C14" s="115" t="str">
        <f>'Konsolidierungspfad oE'!H20</f>
        <v xml:space="preserve"> </v>
      </c>
      <c r="D14" s="115">
        <f>'Konsolidierungspfad oE'!I20</f>
        <v>0</v>
      </c>
      <c r="E14" s="134" t="str">
        <f>'Konsolidierungspfad oE'!J20</f>
        <v xml:space="preserve"> </v>
      </c>
      <c r="F14">
        <f>'Konsolidierungspfad oE'!K20</f>
        <v>0</v>
      </c>
      <c r="G14" s="121">
        <f>'Konsolidierungspfad oE'!L20</f>
        <v>0</v>
      </c>
      <c r="H14" s="115" t="str">
        <f>'Konsolidierungspfad oE'!M20</f>
        <v xml:space="preserve"> </v>
      </c>
      <c r="I14" s="115">
        <f>'Konsolidierungspfad oE'!N20</f>
        <v>0</v>
      </c>
      <c r="J14" s="134" t="str">
        <f>'Konsolidierungspfad oE'!O20</f>
        <v xml:space="preserve"> </v>
      </c>
      <c r="K14">
        <f>'Konsolidierungspfad oE'!P20</f>
        <v>0</v>
      </c>
      <c r="L14" s="121">
        <f>'Konsolidierungspfad oE'!Q20</f>
        <v>0</v>
      </c>
      <c r="M14" s="115" t="str">
        <f>'Konsolidierungspfad oE'!R20</f>
        <v xml:space="preserve"> </v>
      </c>
      <c r="N14" s="115" t="e">
        <f>'Konsolidierungspfad oE'!#REF!</f>
        <v>#REF!</v>
      </c>
      <c r="O14" s="134" t="e">
        <f>'Konsolidierungspfad oE'!#REF!</f>
        <v>#REF!</v>
      </c>
      <c r="P14" t="e">
        <f>'Konsolidierungspfad oE'!#REF!</f>
        <v>#REF!</v>
      </c>
      <c r="Q14" s="121">
        <f>'Konsolidierungspfad oE'!S20</f>
        <v>0</v>
      </c>
      <c r="R14" s="115" t="str">
        <f>'Konsolidierungspfad oE'!T20</f>
        <v xml:space="preserve"> </v>
      </c>
      <c r="S14" s="115" t="e">
        <f>'Konsolidierungspfad oE'!#REF!</f>
        <v>#REF!</v>
      </c>
      <c r="T14" s="134" t="e">
        <f>'Konsolidierungspfad oE'!#REF!</f>
        <v>#REF!</v>
      </c>
      <c r="U14" t="e">
        <f>'Konsolidierungspfad oE'!#REF!</f>
        <v>#REF!</v>
      </c>
      <c r="V14" s="121">
        <f>'Konsolidierungspfad oE'!U20</f>
        <v>0</v>
      </c>
      <c r="W14" s="115" t="str">
        <f>'Konsolidierungspfad oE'!V20</f>
        <v xml:space="preserve"> </v>
      </c>
      <c r="X14" s="115" t="e">
        <f>'Konsolidierungspfad oE'!#REF!</f>
        <v>#REF!</v>
      </c>
      <c r="Y14" s="134" t="e">
        <f>'Konsolidierungspfad oE'!#REF!</f>
        <v>#REF!</v>
      </c>
    </row>
    <row r="15" spans="1:25">
      <c r="A15">
        <v>12</v>
      </c>
      <c r="B15" s="121">
        <f>'Konsolidierungspfad oE'!G21</f>
        <v>0</v>
      </c>
      <c r="C15" s="115" t="str">
        <f>'Konsolidierungspfad oE'!H21</f>
        <v xml:space="preserve"> </v>
      </c>
      <c r="D15" s="115">
        <f>'Konsolidierungspfad oE'!I21</f>
        <v>0</v>
      </c>
      <c r="E15" s="134" t="str">
        <f>'Konsolidierungspfad oE'!J21</f>
        <v xml:space="preserve"> </v>
      </c>
      <c r="F15">
        <f>'Konsolidierungspfad oE'!K21</f>
        <v>0</v>
      </c>
      <c r="G15" s="121">
        <f>'Konsolidierungspfad oE'!L21</f>
        <v>0</v>
      </c>
      <c r="H15" s="115" t="str">
        <f>'Konsolidierungspfad oE'!M21</f>
        <v xml:space="preserve"> </v>
      </c>
      <c r="I15" s="115">
        <f>'Konsolidierungspfad oE'!N21</f>
        <v>0</v>
      </c>
      <c r="J15" s="134" t="str">
        <f>'Konsolidierungspfad oE'!O21</f>
        <v xml:space="preserve"> </v>
      </c>
      <c r="K15">
        <f>'Konsolidierungspfad oE'!P21</f>
        <v>0</v>
      </c>
      <c r="L15" s="121">
        <f>'Konsolidierungspfad oE'!Q21</f>
        <v>0</v>
      </c>
      <c r="M15" s="115" t="str">
        <f>'Konsolidierungspfad oE'!R21</f>
        <v xml:space="preserve"> </v>
      </c>
      <c r="N15" s="115" t="e">
        <f>'Konsolidierungspfad oE'!#REF!</f>
        <v>#REF!</v>
      </c>
      <c r="O15" s="134" t="e">
        <f>'Konsolidierungspfad oE'!#REF!</f>
        <v>#REF!</v>
      </c>
      <c r="P15" t="e">
        <f>'Konsolidierungspfad oE'!#REF!</f>
        <v>#REF!</v>
      </c>
      <c r="Q15" s="121">
        <f>'Konsolidierungspfad oE'!S21</f>
        <v>0</v>
      </c>
      <c r="R15" s="115" t="str">
        <f>'Konsolidierungspfad oE'!T21</f>
        <v xml:space="preserve"> </v>
      </c>
      <c r="S15" s="115" t="e">
        <f>'Konsolidierungspfad oE'!#REF!</f>
        <v>#REF!</v>
      </c>
      <c r="T15" s="134" t="e">
        <f>'Konsolidierungspfad oE'!#REF!</f>
        <v>#REF!</v>
      </c>
      <c r="U15" t="e">
        <f>'Konsolidierungspfad oE'!#REF!</f>
        <v>#REF!</v>
      </c>
      <c r="V15" s="121">
        <f>'Konsolidierungspfad oE'!U21</f>
        <v>0</v>
      </c>
      <c r="W15" s="115" t="str">
        <f>'Konsolidierungspfad oE'!V21</f>
        <v xml:space="preserve"> </v>
      </c>
      <c r="X15" s="115" t="e">
        <f>'Konsolidierungspfad oE'!#REF!</f>
        <v>#REF!</v>
      </c>
      <c r="Y15" s="134" t="e">
        <f>'Konsolidierungspfad oE'!#REF!</f>
        <v>#REF!</v>
      </c>
    </row>
    <row r="16" spans="1:25">
      <c r="A16">
        <v>13</v>
      </c>
      <c r="B16" s="121">
        <f>'Konsolidierungspfad oE'!G22</f>
        <v>0</v>
      </c>
      <c r="C16" s="115" t="str">
        <f>'Konsolidierungspfad oE'!H22</f>
        <v xml:space="preserve"> </v>
      </c>
      <c r="D16" s="115">
        <f>'Konsolidierungspfad oE'!I22</f>
        <v>0</v>
      </c>
      <c r="E16" s="134" t="str">
        <f>'Konsolidierungspfad oE'!J22</f>
        <v xml:space="preserve"> </v>
      </c>
      <c r="F16">
        <f>'Konsolidierungspfad oE'!K22</f>
        <v>0</v>
      </c>
      <c r="G16" s="121">
        <f>'Konsolidierungspfad oE'!L22</f>
        <v>0</v>
      </c>
      <c r="H16" s="115" t="str">
        <f>'Konsolidierungspfad oE'!M22</f>
        <v xml:space="preserve"> </v>
      </c>
      <c r="I16" s="115">
        <f>'Konsolidierungspfad oE'!N22</f>
        <v>0</v>
      </c>
      <c r="J16" s="134" t="str">
        <f>'Konsolidierungspfad oE'!O22</f>
        <v xml:space="preserve"> </v>
      </c>
      <c r="K16">
        <f>'Konsolidierungspfad oE'!P22</f>
        <v>0</v>
      </c>
      <c r="L16" s="121">
        <f>'Konsolidierungspfad oE'!Q22</f>
        <v>0</v>
      </c>
      <c r="M16" s="115" t="str">
        <f>'Konsolidierungspfad oE'!R22</f>
        <v xml:space="preserve"> </v>
      </c>
      <c r="N16" s="115" t="e">
        <f>'Konsolidierungspfad oE'!#REF!</f>
        <v>#REF!</v>
      </c>
      <c r="O16" s="134" t="e">
        <f>'Konsolidierungspfad oE'!#REF!</f>
        <v>#REF!</v>
      </c>
      <c r="P16" t="e">
        <f>'Konsolidierungspfad oE'!#REF!</f>
        <v>#REF!</v>
      </c>
      <c r="Q16" s="121">
        <f>'Konsolidierungspfad oE'!S22</f>
        <v>0</v>
      </c>
      <c r="R16" s="115" t="str">
        <f>'Konsolidierungspfad oE'!T22</f>
        <v xml:space="preserve"> </v>
      </c>
      <c r="S16" s="115" t="e">
        <f>'Konsolidierungspfad oE'!#REF!</f>
        <v>#REF!</v>
      </c>
      <c r="T16" s="134" t="e">
        <f>'Konsolidierungspfad oE'!#REF!</f>
        <v>#REF!</v>
      </c>
      <c r="U16" t="e">
        <f>'Konsolidierungspfad oE'!#REF!</f>
        <v>#REF!</v>
      </c>
      <c r="V16" s="121">
        <f>'Konsolidierungspfad oE'!U22</f>
        <v>0</v>
      </c>
      <c r="W16" s="115" t="str">
        <f>'Konsolidierungspfad oE'!V22</f>
        <v xml:space="preserve"> </v>
      </c>
      <c r="X16" s="115" t="e">
        <f>'Konsolidierungspfad oE'!#REF!</f>
        <v>#REF!</v>
      </c>
      <c r="Y16" s="134" t="e">
        <f>'Konsolidierungspfad oE'!#REF!</f>
        <v>#REF!</v>
      </c>
    </row>
    <row r="17" spans="1:25">
      <c r="A17">
        <v>14</v>
      </c>
      <c r="B17" s="121">
        <f>'Konsolidierungspfad oE'!G23</f>
        <v>0</v>
      </c>
      <c r="C17" s="115" t="str">
        <f>'Konsolidierungspfad oE'!H23</f>
        <v xml:space="preserve"> </v>
      </c>
      <c r="D17" s="115">
        <f>'Konsolidierungspfad oE'!I23</f>
        <v>0</v>
      </c>
      <c r="E17" s="134" t="str">
        <f>'Konsolidierungspfad oE'!J23</f>
        <v xml:space="preserve"> </v>
      </c>
      <c r="F17">
        <f>'Konsolidierungspfad oE'!K23</f>
        <v>0</v>
      </c>
      <c r="G17" s="121">
        <f>'Konsolidierungspfad oE'!L23</f>
        <v>0</v>
      </c>
      <c r="H17" s="115" t="str">
        <f>'Konsolidierungspfad oE'!M23</f>
        <v xml:space="preserve"> </v>
      </c>
      <c r="I17" s="115">
        <f>'Konsolidierungspfad oE'!N23</f>
        <v>0</v>
      </c>
      <c r="J17" s="134" t="str">
        <f>'Konsolidierungspfad oE'!O23</f>
        <v xml:space="preserve"> </v>
      </c>
      <c r="K17">
        <f>'Konsolidierungspfad oE'!P23</f>
        <v>0</v>
      </c>
      <c r="L17" s="121">
        <f>'Konsolidierungspfad oE'!Q23</f>
        <v>0</v>
      </c>
      <c r="M17" s="115" t="str">
        <f>'Konsolidierungspfad oE'!R23</f>
        <v xml:space="preserve"> </v>
      </c>
      <c r="N17" s="115" t="e">
        <f>'Konsolidierungspfad oE'!#REF!</f>
        <v>#REF!</v>
      </c>
      <c r="O17" s="134" t="e">
        <f>'Konsolidierungspfad oE'!#REF!</f>
        <v>#REF!</v>
      </c>
      <c r="P17" t="e">
        <f>'Konsolidierungspfad oE'!#REF!</f>
        <v>#REF!</v>
      </c>
      <c r="Q17" s="121">
        <f>'Konsolidierungspfad oE'!S23</f>
        <v>0</v>
      </c>
      <c r="R17" s="115" t="str">
        <f>'Konsolidierungspfad oE'!T23</f>
        <v xml:space="preserve"> </v>
      </c>
      <c r="S17" s="115" t="e">
        <f>'Konsolidierungspfad oE'!#REF!</f>
        <v>#REF!</v>
      </c>
      <c r="T17" s="134" t="e">
        <f>'Konsolidierungspfad oE'!#REF!</f>
        <v>#REF!</v>
      </c>
      <c r="U17" t="e">
        <f>'Konsolidierungspfad oE'!#REF!</f>
        <v>#REF!</v>
      </c>
      <c r="V17" s="121">
        <f>'Konsolidierungspfad oE'!U23</f>
        <v>0</v>
      </c>
      <c r="W17" s="115" t="str">
        <f>'Konsolidierungspfad oE'!V23</f>
        <v xml:space="preserve"> </v>
      </c>
      <c r="X17" s="115" t="e">
        <f>'Konsolidierungspfad oE'!#REF!</f>
        <v>#REF!</v>
      </c>
      <c r="Y17" s="134" t="e">
        <f>'Konsolidierungspfad oE'!#REF!</f>
        <v>#REF!</v>
      </c>
    </row>
    <row r="18" spans="1:25">
      <c r="A18">
        <v>15</v>
      </c>
      <c r="B18" s="121">
        <f>'Konsolidierungspfad oE'!G24</f>
        <v>0</v>
      </c>
      <c r="C18" s="115" t="str">
        <f>'Konsolidierungspfad oE'!H24</f>
        <v xml:space="preserve"> </v>
      </c>
      <c r="D18" s="115">
        <f>'Konsolidierungspfad oE'!I24</f>
        <v>0</v>
      </c>
      <c r="E18" s="134" t="str">
        <f>'Konsolidierungspfad oE'!J24</f>
        <v xml:space="preserve"> </v>
      </c>
      <c r="F18">
        <f>'Konsolidierungspfad oE'!K24</f>
        <v>0</v>
      </c>
      <c r="G18" s="121">
        <f>'Konsolidierungspfad oE'!L24</f>
        <v>0</v>
      </c>
      <c r="H18" s="115" t="str">
        <f>'Konsolidierungspfad oE'!M24</f>
        <v xml:space="preserve"> </v>
      </c>
      <c r="I18" s="115">
        <f>'Konsolidierungspfad oE'!N24</f>
        <v>0</v>
      </c>
      <c r="J18" s="134" t="str">
        <f>'Konsolidierungspfad oE'!O24</f>
        <v xml:space="preserve"> </v>
      </c>
      <c r="K18">
        <f>'Konsolidierungspfad oE'!P24</f>
        <v>0</v>
      </c>
      <c r="L18" s="121">
        <f>'Konsolidierungspfad oE'!Q24</f>
        <v>0</v>
      </c>
      <c r="M18" s="115" t="str">
        <f>'Konsolidierungspfad oE'!R24</f>
        <v xml:space="preserve"> </v>
      </c>
      <c r="N18" s="115" t="e">
        <f>'Konsolidierungspfad oE'!#REF!</f>
        <v>#REF!</v>
      </c>
      <c r="O18" s="134" t="e">
        <f>'Konsolidierungspfad oE'!#REF!</f>
        <v>#REF!</v>
      </c>
      <c r="P18" t="e">
        <f>'Konsolidierungspfad oE'!#REF!</f>
        <v>#REF!</v>
      </c>
      <c r="Q18" s="121">
        <f>'Konsolidierungspfad oE'!S24</f>
        <v>0</v>
      </c>
      <c r="R18" s="115" t="str">
        <f>'Konsolidierungspfad oE'!T24</f>
        <v xml:space="preserve"> </v>
      </c>
      <c r="S18" s="115" t="e">
        <f>'Konsolidierungspfad oE'!#REF!</f>
        <v>#REF!</v>
      </c>
      <c r="T18" s="134" t="e">
        <f>'Konsolidierungspfad oE'!#REF!</f>
        <v>#REF!</v>
      </c>
      <c r="U18" t="e">
        <f>'Konsolidierungspfad oE'!#REF!</f>
        <v>#REF!</v>
      </c>
      <c r="V18" s="121">
        <f>'Konsolidierungspfad oE'!U24</f>
        <v>0</v>
      </c>
      <c r="W18" s="115" t="str">
        <f>'Konsolidierungspfad oE'!V24</f>
        <v xml:space="preserve"> </v>
      </c>
      <c r="X18" s="115" t="e">
        <f>'Konsolidierungspfad oE'!#REF!</f>
        <v>#REF!</v>
      </c>
      <c r="Y18" s="134" t="e">
        <f>'Konsolidierungspfad oE'!#REF!</f>
        <v>#REF!</v>
      </c>
    </row>
    <row r="19" spans="1:25">
      <c r="A19">
        <v>16</v>
      </c>
      <c r="B19" s="121">
        <f>'Konsolidierungspfad oE'!G25</f>
        <v>0</v>
      </c>
      <c r="C19" s="115" t="str">
        <f>'Konsolidierungspfad oE'!H25</f>
        <v xml:space="preserve"> </v>
      </c>
      <c r="D19" s="115">
        <f>'Konsolidierungspfad oE'!I25</f>
        <v>0</v>
      </c>
      <c r="E19" s="134" t="str">
        <f>'Konsolidierungspfad oE'!J25</f>
        <v xml:space="preserve"> </v>
      </c>
      <c r="F19">
        <f>'Konsolidierungspfad oE'!K25</f>
        <v>0</v>
      </c>
      <c r="G19" s="121">
        <f>'Konsolidierungspfad oE'!L25</f>
        <v>0</v>
      </c>
      <c r="H19" s="115" t="str">
        <f>'Konsolidierungspfad oE'!M25</f>
        <v xml:space="preserve"> </v>
      </c>
      <c r="I19" s="115">
        <f>'Konsolidierungspfad oE'!N25</f>
        <v>0</v>
      </c>
      <c r="J19" s="134" t="str">
        <f>'Konsolidierungspfad oE'!O25</f>
        <v xml:space="preserve"> </v>
      </c>
      <c r="K19">
        <f>'Konsolidierungspfad oE'!P25</f>
        <v>0</v>
      </c>
      <c r="L19" s="121">
        <f>'Konsolidierungspfad oE'!Q25</f>
        <v>0</v>
      </c>
      <c r="M19" s="115" t="str">
        <f>'Konsolidierungspfad oE'!R25</f>
        <v xml:space="preserve"> </v>
      </c>
      <c r="N19" s="115" t="e">
        <f>'Konsolidierungspfad oE'!#REF!</f>
        <v>#REF!</v>
      </c>
      <c r="O19" s="134" t="e">
        <f>'Konsolidierungspfad oE'!#REF!</f>
        <v>#REF!</v>
      </c>
      <c r="P19" t="e">
        <f>'Konsolidierungspfad oE'!#REF!</f>
        <v>#REF!</v>
      </c>
      <c r="Q19" s="121">
        <f>'Konsolidierungspfad oE'!S25</f>
        <v>0</v>
      </c>
      <c r="R19" s="115" t="str">
        <f>'Konsolidierungspfad oE'!T25</f>
        <v xml:space="preserve"> </v>
      </c>
      <c r="S19" s="115" t="e">
        <f>'Konsolidierungspfad oE'!#REF!</f>
        <v>#REF!</v>
      </c>
      <c r="T19" s="134" t="e">
        <f>'Konsolidierungspfad oE'!#REF!</f>
        <v>#REF!</v>
      </c>
      <c r="U19" t="e">
        <f>'Konsolidierungspfad oE'!#REF!</f>
        <v>#REF!</v>
      </c>
      <c r="V19" s="121">
        <f>'Konsolidierungspfad oE'!U25</f>
        <v>0</v>
      </c>
      <c r="W19" s="115" t="str">
        <f>'Konsolidierungspfad oE'!V25</f>
        <v xml:space="preserve"> </v>
      </c>
      <c r="X19" s="115" t="e">
        <f>'Konsolidierungspfad oE'!#REF!</f>
        <v>#REF!</v>
      </c>
      <c r="Y19" s="134" t="e">
        <f>'Konsolidierungspfad oE'!#REF!</f>
        <v>#REF!</v>
      </c>
    </row>
    <row r="20" spans="1:25">
      <c r="A20" s="23" t="s">
        <v>29</v>
      </c>
      <c r="B20" s="135">
        <f>'Konsolidierungspfad oE'!G26</f>
        <v>0</v>
      </c>
      <c r="C20" s="136" t="str">
        <f>'Konsolidierungspfad oE'!H26</f>
        <v xml:space="preserve"> </v>
      </c>
      <c r="D20" s="136">
        <f>'Konsolidierungspfad oE'!I26</f>
        <v>0</v>
      </c>
      <c r="E20" s="137" t="str">
        <f>'Konsolidierungspfad oE'!J26</f>
        <v xml:space="preserve"> </v>
      </c>
      <c r="F20" s="23" t="s">
        <v>29</v>
      </c>
      <c r="G20" s="135">
        <f>'Konsolidierungspfad oE'!L26</f>
        <v>0</v>
      </c>
      <c r="H20" s="136" t="str">
        <f>'Konsolidierungspfad oE'!M26</f>
        <v xml:space="preserve"> </v>
      </c>
      <c r="I20" s="136">
        <f>'Konsolidierungspfad oE'!N26</f>
        <v>0</v>
      </c>
      <c r="J20" s="137" t="str">
        <f>'Konsolidierungspfad oE'!O26</f>
        <v xml:space="preserve"> </v>
      </c>
      <c r="K20" s="23" t="s">
        <v>29</v>
      </c>
      <c r="L20" s="135">
        <f>'Konsolidierungspfad oE'!Q26</f>
        <v>0</v>
      </c>
      <c r="M20" s="136" t="str">
        <f>'Konsolidierungspfad oE'!R26</f>
        <v xml:space="preserve"> </v>
      </c>
      <c r="N20" s="136" t="e">
        <f>'Konsolidierungspfad oE'!#REF!</f>
        <v>#REF!</v>
      </c>
      <c r="O20" s="137" t="e">
        <f>'Konsolidierungspfad oE'!#REF!</f>
        <v>#REF!</v>
      </c>
      <c r="P20" s="23" t="s">
        <v>29</v>
      </c>
      <c r="Q20" s="135">
        <f>'Konsolidierungspfad oE'!S26</f>
        <v>0</v>
      </c>
      <c r="R20" s="136" t="str">
        <f>'Konsolidierungspfad oE'!T26</f>
        <v xml:space="preserve"> </v>
      </c>
      <c r="S20" s="136" t="e">
        <f>'Konsolidierungspfad oE'!#REF!</f>
        <v>#REF!</v>
      </c>
      <c r="T20" s="137" t="e">
        <f>'Konsolidierungspfad oE'!#REF!</f>
        <v>#REF!</v>
      </c>
      <c r="U20" s="23" t="s">
        <v>29</v>
      </c>
      <c r="V20" s="135">
        <f>'Konsolidierungspfad oE'!U26</f>
        <v>0</v>
      </c>
      <c r="W20" s="136" t="str">
        <f>'Konsolidierungspfad oE'!V26</f>
        <v xml:space="preserve"> </v>
      </c>
      <c r="X20" s="136" t="e">
        <f>'Konsolidierungspfad oE'!#REF!</f>
        <v>#REF!</v>
      </c>
      <c r="Y20" s="137" t="e">
        <f>'Konsolidierungspfad oE'!#REF!</f>
        <v>#REF!</v>
      </c>
    </row>
    <row r="21" spans="1:25">
      <c r="B21" s="138"/>
      <c r="C21" s="131" t="str">
        <f>'Konsolidierungspfad oE'!H28</f>
        <v>Veränderung (vorl.) Ergebnis zu Plan</v>
      </c>
      <c r="D21" s="132">
        <f>'Konsolidierungspfad oE'!I28</f>
        <v>0</v>
      </c>
      <c r="E21" s="133" t="str">
        <f>'Konsolidierungspfad oE'!J28</f>
        <v xml:space="preserve"> </v>
      </c>
      <c r="G21" s="138"/>
      <c r="H21" s="131" t="str">
        <f>'Konsolidierungspfad oE'!M28</f>
        <v>Veränderung Prognose zu Plan</v>
      </c>
      <c r="I21" s="132">
        <f>'Konsolidierungspfad oE'!N28</f>
        <v>0</v>
      </c>
      <c r="J21" s="133" t="str">
        <f>'Konsolidierungspfad oE'!O28</f>
        <v xml:space="preserve"> </v>
      </c>
      <c r="L21" s="138"/>
      <c r="M21" s="131">
        <f>'Konsolidierungspfad oE'!R28</f>
        <v>0</v>
      </c>
      <c r="N21" s="132" t="e">
        <f>'Konsolidierungspfad oE'!#REF!</f>
        <v>#REF!</v>
      </c>
      <c r="O21" s="133" t="e">
        <f>'Konsolidierungspfad oE'!#REF!</f>
        <v>#REF!</v>
      </c>
      <c r="Q21" s="138"/>
      <c r="R21" s="131">
        <f>'Konsolidierungspfad oE'!T28</f>
        <v>0</v>
      </c>
      <c r="S21" s="132" t="e">
        <f>'Konsolidierungspfad oE'!#REF!</f>
        <v>#REF!</v>
      </c>
      <c r="T21" s="133" t="e">
        <f>'Konsolidierungspfad oE'!#REF!</f>
        <v>#REF!</v>
      </c>
      <c r="V21" s="138"/>
      <c r="W21" s="131">
        <f>'Konsolidierungspfad oE'!V28</f>
        <v>0</v>
      </c>
      <c r="X21" s="132" t="e">
        <f>'Konsolidierungspfad oE'!#REF!</f>
        <v>#REF!</v>
      </c>
      <c r="Y21" s="133" t="e">
        <f>'Konsolidierungspfad oE'!#REF!</f>
        <v>#REF!</v>
      </c>
    </row>
  </sheetData>
  <customSheetViews>
    <customSheetView guid="{4F0C12F7-6B51-448A-979B-7D7A867F336D}" state="hidden" topLeftCell="L1">
      <selection activeCell="V35" sqref="V35"/>
      <pageMargins left="0.7" right="0.7" top="0.78740157499999996" bottom="0.78740157499999996" header="0.3" footer="0.3"/>
    </customSheetView>
  </customSheetViews>
  <mergeCells count="5">
    <mergeCell ref="B1:E1"/>
    <mergeCell ref="G1:J1"/>
    <mergeCell ref="L1:O1"/>
    <mergeCell ref="Q1:T1"/>
    <mergeCell ref="V1:Y1"/>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H6"/>
  <sheetViews>
    <sheetView workbookViewId="0">
      <selection activeCell="B2" sqref="B2"/>
    </sheetView>
  </sheetViews>
  <sheetFormatPr baseColWidth="10" defaultRowHeight="14.25"/>
  <cols>
    <col min="1" max="1" width="19.59765625" bestFit="1" customWidth="1"/>
    <col min="2" max="2" width="30.73046875" customWidth="1"/>
    <col min="5" max="5" width="17.73046875" bestFit="1" customWidth="1"/>
    <col min="24" max="24" width="21.59765625" bestFit="1" customWidth="1"/>
    <col min="43" max="43" width="18.73046875" bestFit="1" customWidth="1"/>
    <col min="62" max="62" width="22.1328125" bestFit="1" customWidth="1"/>
    <col min="81" max="81" width="17.73046875" bestFit="1" customWidth="1"/>
    <col min="100" max="100" width="21.59765625" bestFit="1" customWidth="1"/>
    <col min="119" max="119" width="18.265625" bestFit="1" customWidth="1"/>
    <col min="138" max="138" width="22.1328125" bestFit="1" customWidth="1"/>
    <col min="157" max="157" width="17.73046875" bestFit="1" customWidth="1"/>
    <col min="176" max="176" width="21.59765625" bestFit="1" customWidth="1"/>
    <col min="195" max="195" width="18.265625" bestFit="1" customWidth="1"/>
    <col min="214" max="214" width="22.1328125" bestFit="1" customWidth="1"/>
    <col min="233" max="233" width="17.73046875" bestFit="1" customWidth="1"/>
    <col min="252" max="252" width="21.59765625" bestFit="1" customWidth="1"/>
    <col min="271" max="271" width="18.265625" bestFit="1" customWidth="1"/>
    <col min="290" max="290" width="22.1328125" bestFit="1" customWidth="1"/>
    <col min="309" max="309" width="17.73046875" bestFit="1" customWidth="1"/>
    <col min="328" max="328" width="21.59765625" bestFit="1" customWidth="1"/>
    <col min="347" max="347" width="18.265625" bestFit="1" customWidth="1"/>
    <col min="366" max="366" width="22.1328125" bestFit="1" customWidth="1"/>
    <col min="385" max="385" width="14.86328125" bestFit="1" customWidth="1"/>
    <col min="386" max="386" width="18.86328125" bestFit="1" customWidth="1"/>
    <col min="387" max="387" width="12" bestFit="1" customWidth="1"/>
    <col min="388" max="388" width="15.86328125" bestFit="1" customWidth="1"/>
    <col min="390" max="390" width="14.86328125" bestFit="1" customWidth="1"/>
    <col min="391" max="391" width="18.86328125" bestFit="1" customWidth="1"/>
    <col min="392" max="392" width="12" bestFit="1" customWidth="1"/>
    <col min="393" max="393" width="15.86328125" bestFit="1" customWidth="1"/>
    <col min="395" max="395" width="14.86328125" bestFit="1" customWidth="1"/>
    <col min="396" max="396" width="18.86328125" bestFit="1" customWidth="1"/>
    <col min="397" max="397" width="12" bestFit="1" customWidth="1"/>
    <col min="398" max="398" width="15.86328125" bestFit="1" customWidth="1"/>
  </cols>
  <sheetData>
    <row r="1" spans="1:398" ht="18">
      <c r="A1" s="140" t="s">
        <v>568</v>
      </c>
      <c r="B1" s="141" t="s">
        <v>569</v>
      </c>
      <c r="C1" s="142" t="s">
        <v>570</v>
      </c>
      <c r="D1" s="124">
        <v>2013</v>
      </c>
      <c r="E1" s="8" t="s">
        <v>13</v>
      </c>
      <c r="F1" s="116">
        <v>1</v>
      </c>
      <c r="G1" s="116">
        <v>2</v>
      </c>
      <c r="H1" s="116">
        <v>3</v>
      </c>
      <c r="I1" s="116">
        <v>4</v>
      </c>
      <c r="J1" s="116">
        <v>5</v>
      </c>
      <c r="K1" s="116">
        <v>6</v>
      </c>
      <c r="L1" s="116">
        <v>7</v>
      </c>
      <c r="M1" s="116">
        <v>8</v>
      </c>
      <c r="N1" s="116">
        <v>9</v>
      </c>
      <c r="O1" s="116">
        <v>10</v>
      </c>
      <c r="P1" s="116">
        <v>11</v>
      </c>
      <c r="Q1" s="116">
        <v>12</v>
      </c>
      <c r="R1" s="116">
        <v>13</v>
      </c>
      <c r="S1" s="116">
        <v>14</v>
      </c>
      <c r="T1" s="116">
        <v>15</v>
      </c>
      <c r="U1" s="116">
        <v>16</v>
      </c>
      <c r="V1" s="116" t="s">
        <v>29</v>
      </c>
      <c r="W1" s="116"/>
      <c r="X1" s="116" t="s">
        <v>13</v>
      </c>
      <c r="Y1" s="116">
        <v>1</v>
      </c>
      <c r="Z1" s="116">
        <v>2</v>
      </c>
      <c r="AA1" s="116">
        <v>3</v>
      </c>
      <c r="AB1" s="116">
        <v>4</v>
      </c>
      <c r="AC1" s="116">
        <v>5</v>
      </c>
      <c r="AD1" s="116">
        <v>6</v>
      </c>
      <c r="AE1" s="116">
        <v>7</v>
      </c>
      <c r="AF1" s="116">
        <v>8</v>
      </c>
      <c r="AG1" s="116">
        <v>9</v>
      </c>
      <c r="AH1" s="116">
        <v>10</v>
      </c>
      <c r="AI1" s="116">
        <v>11</v>
      </c>
      <c r="AJ1" s="116">
        <v>12</v>
      </c>
      <c r="AK1" s="116">
        <v>13</v>
      </c>
      <c r="AL1" s="116">
        <v>14</v>
      </c>
      <c r="AM1" s="116">
        <v>15</v>
      </c>
      <c r="AN1" s="116">
        <v>16</v>
      </c>
      <c r="AO1" s="116" t="s">
        <v>29</v>
      </c>
      <c r="AP1" s="116"/>
      <c r="AQ1" s="116" t="s">
        <v>13</v>
      </c>
      <c r="AR1" s="116">
        <v>1</v>
      </c>
      <c r="AS1" s="116">
        <v>2</v>
      </c>
      <c r="AT1" s="116">
        <v>3</v>
      </c>
      <c r="AU1" s="116">
        <v>4</v>
      </c>
      <c r="AV1" s="116">
        <v>5</v>
      </c>
      <c r="AW1" s="116">
        <v>6</v>
      </c>
      <c r="AX1" s="116">
        <v>7</v>
      </c>
      <c r="AY1" s="116">
        <v>8</v>
      </c>
      <c r="AZ1" s="116">
        <v>9</v>
      </c>
      <c r="BA1" s="116">
        <v>10</v>
      </c>
      <c r="BB1" s="116">
        <v>11</v>
      </c>
      <c r="BC1" s="116">
        <v>12</v>
      </c>
      <c r="BD1" s="116">
        <v>13</v>
      </c>
      <c r="BE1" s="116">
        <v>14</v>
      </c>
      <c r="BF1" s="116">
        <v>15</v>
      </c>
      <c r="BG1" s="116">
        <v>16</v>
      </c>
      <c r="BH1" s="116" t="s">
        <v>29</v>
      </c>
      <c r="BI1" s="116"/>
      <c r="BJ1" s="116" t="s">
        <v>13</v>
      </c>
      <c r="BK1" s="116">
        <v>1</v>
      </c>
      <c r="BL1" s="116">
        <v>2</v>
      </c>
      <c r="BM1" s="116">
        <v>3</v>
      </c>
      <c r="BN1" s="116">
        <v>4</v>
      </c>
      <c r="BO1" s="116">
        <v>5</v>
      </c>
      <c r="BP1" s="116">
        <v>6</v>
      </c>
      <c r="BQ1" s="116">
        <v>7</v>
      </c>
      <c r="BR1" s="116">
        <v>8</v>
      </c>
      <c r="BS1" s="116">
        <v>9</v>
      </c>
      <c r="BT1" s="116">
        <v>10</v>
      </c>
      <c r="BU1" s="116">
        <v>11</v>
      </c>
      <c r="BV1" s="116">
        <v>12</v>
      </c>
      <c r="BW1" s="116">
        <v>13</v>
      </c>
      <c r="BX1" s="116">
        <v>14</v>
      </c>
      <c r="BY1" s="116">
        <v>15</v>
      </c>
      <c r="BZ1" s="116">
        <v>16</v>
      </c>
      <c r="CA1" s="117" t="s">
        <v>29</v>
      </c>
      <c r="CB1" s="124">
        <v>2014</v>
      </c>
      <c r="CC1" s="8" t="s">
        <v>13</v>
      </c>
      <c r="CD1" s="116">
        <v>1</v>
      </c>
      <c r="CE1" s="116">
        <v>2</v>
      </c>
      <c r="CF1" s="116">
        <v>3</v>
      </c>
      <c r="CG1" s="116">
        <v>4</v>
      </c>
      <c r="CH1" s="116">
        <v>5</v>
      </c>
      <c r="CI1" s="116">
        <v>6</v>
      </c>
      <c r="CJ1" s="116">
        <v>7</v>
      </c>
      <c r="CK1" s="116">
        <v>8</v>
      </c>
      <c r="CL1" s="116">
        <v>9</v>
      </c>
      <c r="CM1" s="116">
        <v>10</v>
      </c>
      <c r="CN1" s="116">
        <v>11</v>
      </c>
      <c r="CO1" s="116">
        <v>12</v>
      </c>
      <c r="CP1" s="116">
        <v>13</v>
      </c>
      <c r="CQ1" s="116">
        <v>14</v>
      </c>
      <c r="CR1" s="116">
        <v>15</v>
      </c>
      <c r="CS1" s="116">
        <v>16</v>
      </c>
      <c r="CT1" s="116" t="s">
        <v>29</v>
      </c>
      <c r="CU1" s="116"/>
      <c r="CV1" s="116" t="s">
        <v>13</v>
      </c>
      <c r="CW1" s="116">
        <v>1</v>
      </c>
      <c r="CX1" s="116">
        <v>2</v>
      </c>
      <c r="CY1" s="116">
        <v>3</v>
      </c>
      <c r="CZ1" s="116">
        <v>4</v>
      </c>
      <c r="DA1" s="116">
        <v>5</v>
      </c>
      <c r="DB1" s="116">
        <v>6</v>
      </c>
      <c r="DC1" s="116">
        <v>7</v>
      </c>
      <c r="DD1" s="116">
        <v>8</v>
      </c>
      <c r="DE1" s="116">
        <v>9</v>
      </c>
      <c r="DF1" s="116">
        <v>10</v>
      </c>
      <c r="DG1" s="116">
        <v>11</v>
      </c>
      <c r="DH1" s="116">
        <v>12</v>
      </c>
      <c r="DI1" s="116">
        <v>13</v>
      </c>
      <c r="DJ1" s="116">
        <v>14</v>
      </c>
      <c r="DK1" s="116">
        <v>15</v>
      </c>
      <c r="DL1" s="116">
        <v>16</v>
      </c>
      <c r="DM1" s="116" t="s">
        <v>29</v>
      </c>
      <c r="DN1" s="116"/>
      <c r="DO1" s="116" t="s">
        <v>13</v>
      </c>
      <c r="DP1" s="116">
        <v>1</v>
      </c>
      <c r="DQ1" s="116">
        <v>2</v>
      </c>
      <c r="DR1" s="116">
        <v>3</v>
      </c>
      <c r="DS1" s="116">
        <v>4</v>
      </c>
      <c r="DT1" s="116">
        <v>5</v>
      </c>
      <c r="DU1" s="116">
        <v>6</v>
      </c>
      <c r="DV1" s="116">
        <v>7</v>
      </c>
      <c r="DW1" s="116">
        <v>8</v>
      </c>
      <c r="DX1" s="116">
        <v>9</v>
      </c>
      <c r="DY1" s="116">
        <v>10</v>
      </c>
      <c r="DZ1" s="116">
        <v>11</v>
      </c>
      <c r="EA1" s="116">
        <v>12</v>
      </c>
      <c r="EB1" s="116">
        <v>13</v>
      </c>
      <c r="EC1" s="116">
        <v>14</v>
      </c>
      <c r="ED1" s="116">
        <v>15</v>
      </c>
      <c r="EE1" s="116">
        <v>16</v>
      </c>
      <c r="EF1" s="116" t="s">
        <v>29</v>
      </c>
      <c r="EG1" s="116"/>
      <c r="EH1" s="116" t="s">
        <v>13</v>
      </c>
      <c r="EI1" s="116">
        <v>1</v>
      </c>
      <c r="EJ1" s="116">
        <v>2</v>
      </c>
      <c r="EK1" s="116">
        <v>3</v>
      </c>
      <c r="EL1" s="116">
        <v>4</v>
      </c>
      <c r="EM1" s="116">
        <v>5</v>
      </c>
      <c r="EN1" s="116">
        <v>6</v>
      </c>
      <c r="EO1" s="116">
        <v>7</v>
      </c>
      <c r="EP1" s="116">
        <v>8</v>
      </c>
      <c r="EQ1" s="116">
        <v>9</v>
      </c>
      <c r="ER1" s="116">
        <v>10</v>
      </c>
      <c r="ES1" s="116">
        <v>11</v>
      </c>
      <c r="ET1" s="116">
        <v>12</v>
      </c>
      <c r="EU1" s="116">
        <v>13</v>
      </c>
      <c r="EV1" s="116">
        <v>14</v>
      </c>
      <c r="EW1" s="116">
        <v>15</v>
      </c>
      <c r="EX1" s="116">
        <v>16</v>
      </c>
      <c r="EY1" s="117" t="s">
        <v>29</v>
      </c>
      <c r="EZ1" s="124">
        <v>2015</v>
      </c>
      <c r="FA1" s="8" t="s">
        <v>13</v>
      </c>
      <c r="FB1" s="116">
        <v>1</v>
      </c>
      <c r="FC1" s="116">
        <v>2</v>
      </c>
      <c r="FD1" s="116">
        <v>3</v>
      </c>
      <c r="FE1" s="116">
        <v>4</v>
      </c>
      <c r="FF1" s="116">
        <v>5</v>
      </c>
      <c r="FG1" s="116">
        <v>6</v>
      </c>
      <c r="FH1" s="116">
        <v>7</v>
      </c>
      <c r="FI1" s="116">
        <v>8</v>
      </c>
      <c r="FJ1" s="116">
        <v>9</v>
      </c>
      <c r="FK1" s="116">
        <v>10</v>
      </c>
      <c r="FL1" s="116">
        <v>11</v>
      </c>
      <c r="FM1" s="116">
        <v>12</v>
      </c>
      <c r="FN1" s="116">
        <v>13</v>
      </c>
      <c r="FO1" s="116">
        <v>14</v>
      </c>
      <c r="FP1" s="116">
        <v>15</v>
      </c>
      <c r="FQ1" s="116">
        <v>16</v>
      </c>
      <c r="FR1" s="116" t="s">
        <v>29</v>
      </c>
      <c r="FS1" s="116"/>
      <c r="FT1" s="116" t="s">
        <v>13</v>
      </c>
      <c r="FU1" s="116">
        <v>1</v>
      </c>
      <c r="FV1" s="116">
        <v>2</v>
      </c>
      <c r="FW1" s="116">
        <v>3</v>
      </c>
      <c r="FX1" s="116">
        <v>4</v>
      </c>
      <c r="FY1" s="116">
        <v>5</v>
      </c>
      <c r="FZ1" s="116">
        <v>6</v>
      </c>
      <c r="GA1" s="116">
        <v>7</v>
      </c>
      <c r="GB1" s="116">
        <v>8</v>
      </c>
      <c r="GC1" s="116">
        <v>9</v>
      </c>
      <c r="GD1" s="116">
        <v>10</v>
      </c>
      <c r="GE1" s="116">
        <v>11</v>
      </c>
      <c r="GF1" s="116">
        <v>12</v>
      </c>
      <c r="GG1" s="116">
        <v>13</v>
      </c>
      <c r="GH1" s="116">
        <v>14</v>
      </c>
      <c r="GI1" s="116">
        <v>15</v>
      </c>
      <c r="GJ1" s="116">
        <v>16</v>
      </c>
      <c r="GK1" s="116" t="s">
        <v>29</v>
      </c>
      <c r="GL1" s="116"/>
      <c r="GM1" s="116" t="s">
        <v>13</v>
      </c>
      <c r="GN1" s="116">
        <v>1</v>
      </c>
      <c r="GO1" s="116">
        <v>2</v>
      </c>
      <c r="GP1" s="116">
        <v>3</v>
      </c>
      <c r="GQ1" s="116">
        <v>4</v>
      </c>
      <c r="GR1" s="116">
        <v>5</v>
      </c>
      <c r="GS1" s="116">
        <v>6</v>
      </c>
      <c r="GT1" s="116">
        <v>7</v>
      </c>
      <c r="GU1" s="116">
        <v>8</v>
      </c>
      <c r="GV1" s="116">
        <v>9</v>
      </c>
      <c r="GW1" s="116">
        <v>10</v>
      </c>
      <c r="GX1" s="116">
        <v>11</v>
      </c>
      <c r="GY1" s="116">
        <v>12</v>
      </c>
      <c r="GZ1" s="116">
        <v>13</v>
      </c>
      <c r="HA1" s="116">
        <v>14</v>
      </c>
      <c r="HB1" s="116">
        <v>15</v>
      </c>
      <c r="HC1" s="116">
        <v>16</v>
      </c>
      <c r="HD1" s="116" t="s">
        <v>29</v>
      </c>
      <c r="HE1" s="116"/>
      <c r="HF1" s="116" t="s">
        <v>13</v>
      </c>
      <c r="HG1" s="116">
        <v>1</v>
      </c>
      <c r="HH1" s="116">
        <v>2</v>
      </c>
      <c r="HI1" s="116">
        <v>3</v>
      </c>
      <c r="HJ1" s="116">
        <v>4</v>
      </c>
      <c r="HK1" s="116">
        <v>5</v>
      </c>
      <c r="HL1" s="116">
        <v>6</v>
      </c>
      <c r="HM1" s="116">
        <v>7</v>
      </c>
      <c r="HN1" s="116">
        <v>8</v>
      </c>
      <c r="HO1" s="116">
        <v>9</v>
      </c>
      <c r="HP1" s="116">
        <v>10</v>
      </c>
      <c r="HQ1" s="116">
        <v>11</v>
      </c>
      <c r="HR1" s="116">
        <v>12</v>
      </c>
      <c r="HS1" s="116">
        <v>13</v>
      </c>
      <c r="HT1" s="116">
        <v>14</v>
      </c>
      <c r="HU1" s="116">
        <v>15</v>
      </c>
      <c r="HV1" s="116">
        <v>16</v>
      </c>
      <c r="HW1" s="117" t="s">
        <v>29</v>
      </c>
      <c r="HX1" s="124">
        <v>2016</v>
      </c>
      <c r="HY1" s="8" t="s">
        <v>13</v>
      </c>
      <c r="HZ1" s="116">
        <v>1</v>
      </c>
      <c r="IA1" s="116">
        <v>2</v>
      </c>
      <c r="IB1" s="116">
        <v>3</v>
      </c>
      <c r="IC1" s="116">
        <v>4</v>
      </c>
      <c r="ID1" s="116">
        <v>5</v>
      </c>
      <c r="IE1" s="116">
        <v>6</v>
      </c>
      <c r="IF1" s="116">
        <v>7</v>
      </c>
      <c r="IG1" s="116">
        <v>8</v>
      </c>
      <c r="IH1" s="116">
        <v>9</v>
      </c>
      <c r="II1" s="116">
        <v>10</v>
      </c>
      <c r="IJ1" s="116">
        <v>11</v>
      </c>
      <c r="IK1" s="116">
        <v>12</v>
      </c>
      <c r="IL1" s="116">
        <v>13</v>
      </c>
      <c r="IM1" s="116">
        <v>14</v>
      </c>
      <c r="IN1" s="116">
        <v>15</v>
      </c>
      <c r="IO1" s="116">
        <v>16</v>
      </c>
      <c r="IP1" s="116" t="s">
        <v>29</v>
      </c>
      <c r="IQ1" s="116"/>
      <c r="IR1" s="116" t="s">
        <v>13</v>
      </c>
      <c r="IS1" s="116">
        <v>1</v>
      </c>
      <c r="IT1" s="116">
        <v>2</v>
      </c>
      <c r="IU1" s="116">
        <v>3</v>
      </c>
      <c r="IV1" s="116">
        <v>4</v>
      </c>
      <c r="IW1" s="116">
        <v>5</v>
      </c>
      <c r="IX1" s="116">
        <v>6</v>
      </c>
      <c r="IY1" s="116">
        <v>7</v>
      </c>
      <c r="IZ1" s="116">
        <v>8</v>
      </c>
      <c r="JA1" s="116">
        <v>9</v>
      </c>
      <c r="JB1" s="116">
        <v>10</v>
      </c>
      <c r="JC1" s="116">
        <v>11</v>
      </c>
      <c r="JD1" s="116">
        <v>12</v>
      </c>
      <c r="JE1" s="116">
        <v>13</v>
      </c>
      <c r="JF1" s="116">
        <v>14</v>
      </c>
      <c r="JG1" s="116">
        <v>15</v>
      </c>
      <c r="JH1" s="116">
        <v>16</v>
      </c>
      <c r="JI1" s="116" t="s">
        <v>29</v>
      </c>
      <c r="JJ1" s="116"/>
      <c r="JK1" s="116" t="s">
        <v>13</v>
      </c>
      <c r="JL1" s="116">
        <v>1</v>
      </c>
      <c r="JM1" s="116">
        <v>2</v>
      </c>
      <c r="JN1" s="116">
        <v>3</v>
      </c>
      <c r="JO1" s="116">
        <v>4</v>
      </c>
      <c r="JP1" s="116">
        <v>5</v>
      </c>
      <c r="JQ1" s="116">
        <v>6</v>
      </c>
      <c r="JR1" s="116">
        <v>7</v>
      </c>
      <c r="JS1" s="116">
        <v>8</v>
      </c>
      <c r="JT1" s="116">
        <v>9</v>
      </c>
      <c r="JU1" s="116">
        <v>10</v>
      </c>
      <c r="JV1" s="116">
        <v>11</v>
      </c>
      <c r="JW1" s="116">
        <v>12</v>
      </c>
      <c r="JX1" s="116">
        <v>13</v>
      </c>
      <c r="JY1" s="116">
        <v>14</v>
      </c>
      <c r="JZ1" s="116">
        <v>15</v>
      </c>
      <c r="KA1" s="116">
        <v>16</v>
      </c>
      <c r="KB1" s="116" t="s">
        <v>29</v>
      </c>
      <c r="KC1" s="116"/>
      <c r="KD1" s="116" t="s">
        <v>13</v>
      </c>
      <c r="KE1" s="116">
        <v>1</v>
      </c>
      <c r="KF1" s="116">
        <v>2</v>
      </c>
      <c r="KG1" s="116">
        <v>3</v>
      </c>
      <c r="KH1" s="116">
        <v>4</v>
      </c>
      <c r="KI1" s="116">
        <v>5</v>
      </c>
      <c r="KJ1" s="116">
        <v>6</v>
      </c>
      <c r="KK1" s="116">
        <v>7</v>
      </c>
      <c r="KL1" s="116">
        <v>8</v>
      </c>
      <c r="KM1" s="116">
        <v>9</v>
      </c>
      <c r="KN1" s="116">
        <v>10</v>
      </c>
      <c r="KO1" s="116">
        <v>11</v>
      </c>
      <c r="KP1" s="116">
        <v>12</v>
      </c>
      <c r="KQ1" s="116">
        <v>13</v>
      </c>
      <c r="KR1" s="116">
        <v>14</v>
      </c>
      <c r="KS1" s="116">
        <v>15</v>
      </c>
      <c r="KT1" s="116">
        <v>16</v>
      </c>
      <c r="KU1" s="117" t="s">
        <v>29</v>
      </c>
      <c r="KV1" s="124">
        <v>2017</v>
      </c>
      <c r="KW1" s="8" t="s">
        <v>13</v>
      </c>
      <c r="KX1" s="116">
        <v>1</v>
      </c>
      <c r="KY1" s="116">
        <v>2</v>
      </c>
      <c r="KZ1" s="116">
        <v>3</v>
      </c>
      <c r="LA1" s="116">
        <v>4</v>
      </c>
      <c r="LB1" s="116">
        <v>5</v>
      </c>
      <c r="LC1" s="116">
        <v>6</v>
      </c>
      <c r="LD1" s="116">
        <v>7</v>
      </c>
      <c r="LE1" s="116">
        <v>8</v>
      </c>
      <c r="LF1" s="116">
        <v>9</v>
      </c>
      <c r="LG1" s="116">
        <v>10</v>
      </c>
      <c r="LH1" s="116">
        <v>11</v>
      </c>
      <c r="LI1" s="116">
        <v>12</v>
      </c>
      <c r="LJ1" s="116">
        <v>13</v>
      </c>
      <c r="LK1" s="116">
        <v>14</v>
      </c>
      <c r="LL1" s="116">
        <v>15</v>
      </c>
      <c r="LM1" s="116">
        <v>16</v>
      </c>
      <c r="LN1" s="116" t="s">
        <v>29</v>
      </c>
      <c r="LO1" s="116"/>
      <c r="LP1" s="116" t="s">
        <v>13</v>
      </c>
      <c r="LQ1" s="116">
        <v>1</v>
      </c>
      <c r="LR1" s="116">
        <v>2</v>
      </c>
      <c r="LS1" s="116">
        <v>3</v>
      </c>
      <c r="LT1" s="116">
        <v>4</v>
      </c>
      <c r="LU1" s="116">
        <v>5</v>
      </c>
      <c r="LV1" s="116">
        <v>6</v>
      </c>
      <c r="LW1" s="116">
        <v>7</v>
      </c>
      <c r="LX1" s="116">
        <v>8</v>
      </c>
      <c r="LY1" s="116">
        <v>9</v>
      </c>
      <c r="LZ1" s="116">
        <v>10</v>
      </c>
      <c r="MA1" s="116">
        <v>11</v>
      </c>
      <c r="MB1" s="116">
        <v>12</v>
      </c>
      <c r="MC1" s="116">
        <v>13</v>
      </c>
      <c r="MD1" s="116">
        <v>14</v>
      </c>
      <c r="ME1" s="116">
        <v>15</v>
      </c>
      <c r="MF1" s="116">
        <v>16</v>
      </c>
      <c r="MG1" s="116" t="s">
        <v>29</v>
      </c>
      <c r="MH1" s="116"/>
      <c r="MI1" s="116" t="s">
        <v>13</v>
      </c>
      <c r="MJ1" s="116">
        <v>1</v>
      </c>
      <c r="MK1" s="116">
        <v>2</v>
      </c>
      <c r="ML1" s="116">
        <v>3</v>
      </c>
      <c r="MM1" s="116">
        <v>4</v>
      </c>
      <c r="MN1" s="116">
        <v>5</v>
      </c>
      <c r="MO1" s="116">
        <v>6</v>
      </c>
      <c r="MP1" s="116">
        <v>7</v>
      </c>
      <c r="MQ1" s="116">
        <v>8</v>
      </c>
      <c r="MR1" s="116">
        <v>9</v>
      </c>
      <c r="MS1" s="116">
        <v>10</v>
      </c>
      <c r="MT1" s="116">
        <v>11</v>
      </c>
      <c r="MU1" s="116">
        <v>12</v>
      </c>
      <c r="MV1" s="116">
        <v>13</v>
      </c>
      <c r="MW1" s="116">
        <v>14</v>
      </c>
      <c r="MX1" s="116">
        <v>15</v>
      </c>
      <c r="MY1" s="116">
        <v>16</v>
      </c>
      <c r="MZ1" s="116" t="s">
        <v>29</v>
      </c>
      <c r="NA1" s="116"/>
      <c r="NB1" s="116" t="s">
        <v>13</v>
      </c>
      <c r="NC1" s="116">
        <v>1</v>
      </c>
      <c r="ND1" s="116">
        <v>2</v>
      </c>
      <c r="NE1" s="116">
        <v>3</v>
      </c>
      <c r="NF1" s="116">
        <v>4</v>
      </c>
      <c r="NG1" s="116">
        <v>5</v>
      </c>
      <c r="NH1" s="116">
        <v>6</v>
      </c>
      <c r="NI1" s="116">
        <v>7</v>
      </c>
      <c r="NJ1" s="116">
        <v>8</v>
      </c>
      <c r="NK1" s="116">
        <v>9</v>
      </c>
      <c r="NL1" s="116">
        <v>10</v>
      </c>
      <c r="NM1" s="116">
        <v>11</v>
      </c>
      <c r="NN1" s="116">
        <v>12</v>
      </c>
      <c r="NO1" s="116">
        <v>13</v>
      </c>
      <c r="NP1" s="116">
        <v>14</v>
      </c>
      <c r="NQ1" s="116">
        <v>15</v>
      </c>
      <c r="NR1" s="116">
        <v>16</v>
      </c>
      <c r="NS1" s="117" t="s">
        <v>29</v>
      </c>
      <c r="NT1" s="125">
        <v>2018</v>
      </c>
      <c r="NU1" s="8" t="s">
        <v>590</v>
      </c>
      <c r="NV1" s="116" t="s">
        <v>591</v>
      </c>
      <c r="NW1" s="116" t="s">
        <v>592</v>
      </c>
      <c r="NX1" s="117" t="s">
        <v>593</v>
      </c>
      <c r="NY1" s="125">
        <v>2019</v>
      </c>
      <c r="NZ1" s="8" t="s">
        <v>594</v>
      </c>
      <c r="OA1" s="116" t="s">
        <v>595</v>
      </c>
      <c r="OB1" s="116" t="s">
        <v>596</v>
      </c>
      <c r="OC1" s="117" t="s">
        <v>597</v>
      </c>
      <c r="OD1" s="125">
        <v>2020</v>
      </c>
      <c r="OE1" s="8" t="s">
        <v>599</v>
      </c>
      <c r="OF1" s="116" t="s">
        <v>600</v>
      </c>
      <c r="OG1" s="116" t="s">
        <v>601</v>
      </c>
      <c r="OH1" s="117" t="s">
        <v>602</v>
      </c>
    </row>
    <row r="2" spans="1:398">
      <c r="A2" s="143" t="str">
        <f>IF(Deckblatt!H14=" "," ",Deckblatt!H14)</f>
        <v xml:space="preserve"> </v>
      </c>
      <c r="B2" s="144" t="str">
        <f>Deckblatt!D14</f>
        <v>Auswahlfeld</v>
      </c>
      <c r="C2" s="139" t="str">
        <f>IF(Deckblatt!D12="","",Deckblatt!D12)</f>
        <v/>
      </c>
      <c r="D2" s="123"/>
      <c r="E2" s="118" t="s">
        <v>571</v>
      </c>
      <c r="F2" s="70">
        <f>VLOOKUP(F1,'Rohtabelle 2013-2017 hoch'!$A$3:$B$20,2,FALSE)</f>
        <v>0</v>
      </c>
      <c r="G2" s="70">
        <f>VLOOKUP(G1,'Rohtabelle 2013-2017 hoch'!$A$3:$B$20,2,FALSE)</f>
        <v>0</v>
      </c>
      <c r="H2" s="70">
        <f>VLOOKUP(H1,'Rohtabelle 2013-2017 hoch'!$A$3:$B$20,2,FALSE)</f>
        <v>0</v>
      </c>
      <c r="I2" s="70">
        <f>VLOOKUP(I1,'Rohtabelle 2013-2017 hoch'!$A$3:$B$20,2,FALSE)</f>
        <v>0</v>
      </c>
      <c r="J2" s="70">
        <f>VLOOKUP(J1,'Rohtabelle 2013-2017 hoch'!$A$3:$B$20,2,FALSE)</f>
        <v>0</v>
      </c>
      <c r="K2" s="70">
        <f>VLOOKUP(K1,'Rohtabelle 2013-2017 hoch'!$A$3:$B$20,2,FALSE)</f>
        <v>0</v>
      </c>
      <c r="L2" s="70">
        <f>VLOOKUP(L1,'Rohtabelle 2013-2017 hoch'!$A$3:$B$20,2,FALSE)</f>
        <v>0</v>
      </c>
      <c r="M2" s="70">
        <f>VLOOKUP(M1,'Rohtabelle 2013-2017 hoch'!$A$3:$B$20,2,FALSE)</f>
        <v>0</v>
      </c>
      <c r="N2" s="70">
        <f>VLOOKUP(N1,'Rohtabelle 2013-2017 hoch'!$A$3:$B$20,2,FALSE)</f>
        <v>0</v>
      </c>
      <c r="O2" s="70">
        <f>VLOOKUP(O1,'Rohtabelle 2013-2017 hoch'!$A$3:$B$20,2,FALSE)</f>
        <v>0</v>
      </c>
      <c r="P2" s="70">
        <f>VLOOKUP(P1,'Rohtabelle 2013-2017 hoch'!$A$3:$B$20,2,FALSE)</f>
        <v>0</v>
      </c>
      <c r="Q2" s="70">
        <f>VLOOKUP(Q1,'Rohtabelle 2013-2017 hoch'!$A$3:$B$20,2,FALSE)</f>
        <v>0</v>
      </c>
      <c r="R2" s="70">
        <f>VLOOKUP(R1,'Rohtabelle 2013-2017 hoch'!$A$3:$B$20,2,FALSE)</f>
        <v>0</v>
      </c>
      <c r="S2" s="70">
        <f>VLOOKUP(S1,'Rohtabelle 2013-2017 hoch'!$A$3:$B$20,2,FALSE)</f>
        <v>0</v>
      </c>
      <c r="T2" s="70">
        <f>VLOOKUP(T1,'Rohtabelle 2013-2017 hoch'!$A$3:$B$20,2,FALSE)</f>
        <v>0</v>
      </c>
      <c r="U2" s="70">
        <f>VLOOKUP(U1,'Rohtabelle 2013-2017 hoch'!$A$3:$B$20,2,FALSE)</f>
        <v>0</v>
      </c>
      <c r="V2" s="70">
        <f>VLOOKUP(V1,'Rohtabelle 2013-2017 hoch'!$A$3:$B$20,2,FALSE)</f>
        <v>0</v>
      </c>
      <c r="W2" s="70"/>
      <c r="X2" s="70" t="s">
        <v>572</v>
      </c>
      <c r="Y2" s="70" t="str">
        <f>VLOOKUP(Y1,'Rohtabelle 2013-2017 hoch'!$A$3:$C$20,3,FALSE)</f>
        <v xml:space="preserve"> </v>
      </c>
      <c r="Z2" s="70" t="str">
        <f>VLOOKUP(Z1,'Rohtabelle 2013-2017 hoch'!$A$3:$C$20,3,FALSE)</f>
        <v xml:space="preserve"> </v>
      </c>
      <c r="AA2" s="70" t="str">
        <f>VLOOKUP(AA1,'Rohtabelle 2013-2017 hoch'!$A$3:$C$20,3,FALSE)</f>
        <v xml:space="preserve"> </v>
      </c>
      <c r="AB2" s="70" t="str">
        <f>VLOOKUP(AB1,'Rohtabelle 2013-2017 hoch'!$A$3:$C$20,3,FALSE)</f>
        <v xml:space="preserve"> </v>
      </c>
      <c r="AC2" s="70" t="str">
        <f>VLOOKUP(AC1,'Rohtabelle 2013-2017 hoch'!$A$3:$C$20,3,FALSE)</f>
        <v xml:space="preserve"> </v>
      </c>
      <c r="AD2" s="70" t="str">
        <f>VLOOKUP(AD1,'Rohtabelle 2013-2017 hoch'!$A$3:$C$20,3,FALSE)</f>
        <v xml:space="preserve"> </v>
      </c>
      <c r="AE2" s="70" t="str">
        <f>VLOOKUP(AE1,'Rohtabelle 2013-2017 hoch'!$A$3:$C$20,3,FALSE)</f>
        <v xml:space="preserve"> </v>
      </c>
      <c r="AF2" s="70" t="str">
        <f>VLOOKUP(AF1,'Rohtabelle 2013-2017 hoch'!$A$3:$C$20,3,FALSE)</f>
        <v xml:space="preserve"> </v>
      </c>
      <c r="AG2" s="70" t="str">
        <f>VLOOKUP(AG1,'Rohtabelle 2013-2017 hoch'!$A$3:$C$20,3,FALSE)</f>
        <v xml:space="preserve"> </v>
      </c>
      <c r="AH2" s="70" t="str">
        <f>VLOOKUP(AH1,'Rohtabelle 2013-2017 hoch'!$A$3:$C$20,3,FALSE)</f>
        <v xml:space="preserve"> </v>
      </c>
      <c r="AI2" s="70" t="str">
        <f>VLOOKUP(AI1,'Rohtabelle 2013-2017 hoch'!$A$3:$C$20,3,FALSE)</f>
        <v xml:space="preserve"> </v>
      </c>
      <c r="AJ2" s="70" t="str">
        <f>VLOOKUP(AJ1,'Rohtabelle 2013-2017 hoch'!$A$3:$C$20,3,FALSE)</f>
        <v xml:space="preserve"> </v>
      </c>
      <c r="AK2" s="70" t="str">
        <f>VLOOKUP(AK1,'Rohtabelle 2013-2017 hoch'!$A$3:$C$20,3,FALSE)</f>
        <v xml:space="preserve"> </v>
      </c>
      <c r="AL2" s="70" t="str">
        <f>VLOOKUP(AL1,'Rohtabelle 2013-2017 hoch'!$A$3:$C$20,3,FALSE)</f>
        <v xml:space="preserve"> </v>
      </c>
      <c r="AM2" s="70" t="str">
        <f>VLOOKUP(AM1,'Rohtabelle 2013-2017 hoch'!$A$3:$C$20,3,FALSE)</f>
        <v xml:space="preserve"> </v>
      </c>
      <c r="AN2" s="70" t="str">
        <f>VLOOKUP(AN1,'Rohtabelle 2013-2017 hoch'!$A$3:$C$20,3,FALSE)</f>
        <v xml:space="preserve"> </v>
      </c>
      <c r="AO2" s="70" t="str">
        <f>VLOOKUP(AO1,'Rohtabelle 2013-2017 hoch'!$A$3:$C$20,3,FALSE)</f>
        <v xml:space="preserve"> </v>
      </c>
      <c r="AP2" s="70"/>
      <c r="AQ2" s="70" t="s">
        <v>573</v>
      </c>
      <c r="AR2" s="70">
        <f>VLOOKUP(AR1,'Rohtabelle 2013-2017 hoch'!$A$3:$D$20,4,FALSE)</f>
        <v>0</v>
      </c>
      <c r="AS2" s="70">
        <f>VLOOKUP(AS1,'Rohtabelle 2013-2017 hoch'!$A$3:$D$20,4,FALSE)</f>
        <v>0</v>
      </c>
      <c r="AT2" s="70">
        <f>VLOOKUP(AT1,'Rohtabelle 2013-2017 hoch'!$A$3:$D$20,4,FALSE)</f>
        <v>0</v>
      </c>
      <c r="AU2" s="70">
        <f>VLOOKUP(AU1,'Rohtabelle 2013-2017 hoch'!$A$3:$D$20,4,FALSE)</f>
        <v>0</v>
      </c>
      <c r="AV2" s="70">
        <f>VLOOKUP(AV1,'Rohtabelle 2013-2017 hoch'!$A$3:$D$20,4,FALSE)</f>
        <v>0</v>
      </c>
      <c r="AW2" s="70">
        <f>VLOOKUP(AW1,'Rohtabelle 2013-2017 hoch'!$A$3:$D$20,4,FALSE)</f>
        <v>0</v>
      </c>
      <c r="AX2" s="70">
        <f>VLOOKUP(AX1,'Rohtabelle 2013-2017 hoch'!$A$3:$D$20,4,FALSE)</f>
        <v>0</v>
      </c>
      <c r="AY2" s="70">
        <f>VLOOKUP(AY1,'Rohtabelle 2013-2017 hoch'!$A$3:$D$20,4,FALSE)</f>
        <v>0</v>
      </c>
      <c r="AZ2" s="70">
        <f>VLOOKUP(AZ1,'Rohtabelle 2013-2017 hoch'!$A$3:$D$20,4,FALSE)</f>
        <v>0</v>
      </c>
      <c r="BA2" s="70">
        <f>VLOOKUP(BA1,'Rohtabelle 2013-2017 hoch'!$A$3:$D$20,4,FALSE)</f>
        <v>0</v>
      </c>
      <c r="BB2" s="70">
        <f>VLOOKUP(BB1,'Rohtabelle 2013-2017 hoch'!$A$3:$D$20,4,FALSE)</f>
        <v>0</v>
      </c>
      <c r="BC2" s="70">
        <f>VLOOKUP(BC1,'Rohtabelle 2013-2017 hoch'!$A$3:$D$20,4,FALSE)</f>
        <v>0</v>
      </c>
      <c r="BD2" s="70">
        <f>VLOOKUP(BD1,'Rohtabelle 2013-2017 hoch'!$A$3:$D$20,4,FALSE)</f>
        <v>0</v>
      </c>
      <c r="BE2" s="70">
        <f>VLOOKUP(BE1,'Rohtabelle 2013-2017 hoch'!$A$3:$D$20,4,FALSE)</f>
        <v>0</v>
      </c>
      <c r="BF2" s="70">
        <f>VLOOKUP(BF1,'Rohtabelle 2013-2017 hoch'!$A$3:$D$20,4,FALSE)</f>
        <v>0</v>
      </c>
      <c r="BG2" s="70">
        <f>VLOOKUP(BG1,'Rohtabelle 2013-2017 hoch'!$A$3:$D$20,4,FALSE)</f>
        <v>0</v>
      </c>
      <c r="BH2" s="70">
        <f>VLOOKUP(BH1,'Rohtabelle 2013-2017 hoch'!$A$3:$D$20,4,FALSE)</f>
        <v>0</v>
      </c>
      <c r="BI2" s="70"/>
      <c r="BJ2" s="70" t="s">
        <v>574</v>
      </c>
      <c r="BK2" s="70" t="str">
        <f>VLOOKUP(BK1,'Rohtabelle 2013-2017 hoch'!$A$3:$E$20,5,FALSE)</f>
        <v xml:space="preserve"> </v>
      </c>
      <c r="BL2" s="70" t="str">
        <f>VLOOKUP(BL1,'Rohtabelle 2013-2017 hoch'!$A$3:$E$20,5,FALSE)</f>
        <v xml:space="preserve"> </v>
      </c>
      <c r="BM2" s="70" t="str">
        <f>VLOOKUP(BM1,'Rohtabelle 2013-2017 hoch'!$A$3:$E$20,5,FALSE)</f>
        <v xml:space="preserve"> </v>
      </c>
      <c r="BN2" s="70" t="str">
        <f>VLOOKUP(BN1,'Rohtabelle 2013-2017 hoch'!$A$3:$E$20,5,FALSE)</f>
        <v xml:space="preserve"> </v>
      </c>
      <c r="BO2" s="70" t="str">
        <f>VLOOKUP(BO1,'Rohtabelle 2013-2017 hoch'!$A$3:$E$20,5,FALSE)</f>
        <v xml:space="preserve"> </v>
      </c>
      <c r="BP2" s="70" t="str">
        <f>VLOOKUP(BP1,'Rohtabelle 2013-2017 hoch'!$A$3:$E$20,5,FALSE)</f>
        <v xml:space="preserve"> </v>
      </c>
      <c r="BQ2" s="70" t="str">
        <f>VLOOKUP(BQ1,'Rohtabelle 2013-2017 hoch'!$A$3:$E$20,5,FALSE)</f>
        <v xml:space="preserve"> </v>
      </c>
      <c r="BR2" s="70" t="str">
        <f>VLOOKUP(BR1,'Rohtabelle 2013-2017 hoch'!$A$3:$E$20,5,FALSE)</f>
        <v xml:space="preserve"> </v>
      </c>
      <c r="BS2" s="70" t="str">
        <f>VLOOKUP(BS1,'Rohtabelle 2013-2017 hoch'!$A$3:$E$20,5,FALSE)</f>
        <v xml:space="preserve"> </v>
      </c>
      <c r="BT2" s="70" t="str">
        <f>VLOOKUP(BT1,'Rohtabelle 2013-2017 hoch'!$A$3:$E$20,5,FALSE)</f>
        <v xml:space="preserve"> </v>
      </c>
      <c r="BU2" s="70" t="str">
        <f>VLOOKUP(BU1,'Rohtabelle 2013-2017 hoch'!$A$3:$E$20,5,FALSE)</f>
        <v xml:space="preserve"> </v>
      </c>
      <c r="BV2" s="70" t="str">
        <f>VLOOKUP(BV1,'Rohtabelle 2013-2017 hoch'!$A$3:$E$20,5,FALSE)</f>
        <v xml:space="preserve"> </v>
      </c>
      <c r="BW2" s="70" t="str">
        <f>VLOOKUP(BW1,'Rohtabelle 2013-2017 hoch'!$A$3:$E$20,5,FALSE)</f>
        <v xml:space="preserve"> </v>
      </c>
      <c r="BX2" s="70" t="str">
        <f>VLOOKUP(BX1,'Rohtabelle 2013-2017 hoch'!$A$3:$E$20,5,FALSE)</f>
        <v xml:space="preserve"> </v>
      </c>
      <c r="BY2" s="70" t="str">
        <f>VLOOKUP(BY1,'Rohtabelle 2013-2017 hoch'!$A$3:$E$20,5,FALSE)</f>
        <v xml:space="preserve"> </v>
      </c>
      <c r="BZ2" s="70" t="str">
        <f>VLOOKUP(BZ1,'Rohtabelle 2013-2017 hoch'!$A$3:$E$20,5,FALSE)</f>
        <v xml:space="preserve"> </v>
      </c>
      <c r="CA2" s="122" t="str">
        <f>VLOOKUP(CA1,'Rohtabelle 2013-2017 hoch'!$A$3:$E$20,5,FALSE)</f>
        <v xml:space="preserve"> </v>
      </c>
      <c r="CB2" s="123"/>
      <c r="CC2" s="118" t="s">
        <v>575</v>
      </c>
      <c r="CD2" s="70" t="e">
        <f>VLOOKUP(CD1,'Rohtabelle 2013-2017 hoch'!$F$4:$G$20,2,FALSE)</f>
        <v>#N/A</v>
      </c>
      <c r="CE2" s="70" t="e">
        <f>VLOOKUP(CE1,'Rohtabelle 2013-2017 hoch'!$F$4:$G$20,2,FALSE)</f>
        <v>#N/A</v>
      </c>
      <c r="CF2" s="70" t="e">
        <f>VLOOKUP(CF1,'Rohtabelle 2013-2017 hoch'!$F$4:$G$20,2,FALSE)</f>
        <v>#N/A</v>
      </c>
      <c r="CG2" s="70" t="e">
        <f>VLOOKUP(CG1,'Rohtabelle 2013-2017 hoch'!$F$4:$G$20,2,FALSE)</f>
        <v>#N/A</v>
      </c>
      <c r="CH2" s="70" t="e">
        <f>VLOOKUP(CH1,'Rohtabelle 2013-2017 hoch'!$F$4:$G$20,2,FALSE)</f>
        <v>#N/A</v>
      </c>
      <c r="CI2" s="70" t="e">
        <f>VLOOKUP(CI1,'Rohtabelle 2013-2017 hoch'!$F$4:$G$20,2,FALSE)</f>
        <v>#N/A</v>
      </c>
      <c r="CJ2" s="70" t="e">
        <f>VLOOKUP(CJ1,'Rohtabelle 2013-2017 hoch'!$F$4:$G$20,2,FALSE)</f>
        <v>#N/A</v>
      </c>
      <c r="CK2" s="70" t="e">
        <f>VLOOKUP(CK1,'Rohtabelle 2013-2017 hoch'!$F$4:$G$20,2,FALSE)</f>
        <v>#N/A</v>
      </c>
      <c r="CL2" s="70" t="e">
        <f>VLOOKUP(CL1,'Rohtabelle 2013-2017 hoch'!$F$4:$G$20,2,FALSE)</f>
        <v>#N/A</v>
      </c>
      <c r="CM2" s="70" t="e">
        <f>VLOOKUP(CM1,'Rohtabelle 2013-2017 hoch'!$F$4:$G$20,2,FALSE)</f>
        <v>#N/A</v>
      </c>
      <c r="CN2" s="70" t="e">
        <f>VLOOKUP(CN1,'Rohtabelle 2013-2017 hoch'!$F$4:$G$20,2,FALSE)</f>
        <v>#N/A</v>
      </c>
      <c r="CO2" s="70" t="e">
        <f>VLOOKUP(CO1,'Rohtabelle 2013-2017 hoch'!$F$4:$G$20,2,FALSE)</f>
        <v>#N/A</v>
      </c>
      <c r="CP2" s="70" t="e">
        <f>VLOOKUP(CP1,'Rohtabelle 2013-2017 hoch'!$F$4:$G$20,2,FALSE)</f>
        <v>#N/A</v>
      </c>
      <c r="CQ2" s="70" t="e">
        <f>VLOOKUP(CQ1,'Rohtabelle 2013-2017 hoch'!$F$4:$G$20,2,FALSE)</f>
        <v>#N/A</v>
      </c>
      <c r="CR2" s="70" t="e">
        <f>VLOOKUP(CR1,'Rohtabelle 2013-2017 hoch'!$F$4:$G$20,2,FALSE)</f>
        <v>#N/A</v>
      </c>
      <c r="CS2" s="70" t="e">
        <f>VLOOKUP(CS1,'Rohtabelle 2013-2017 hoch'!$F$4:$G$20,2,FALSE)</f>
        <v>#N/A</v>
      </c>
      <c r="CT2" s="70">
        <f>VLOOKUP(CT1,'Rohtabelle 2013-2017 hoch'!$F$4:$G$20,2,FALSE)</f>
        <v>0</v>
      </c>
      <c r="CU2" s="70"/>
      <c r="CV2" s="70" t="s">
        <v>579</v>
      </c>
      <c r="CW2" s="70" t="e">
        <f>VLOOKUP(CW1,'Rohtabelle 2013-2017 hoch'!$F$4:$H$20,3,FALSE)</f>
        <v>#N/A</v>
      </c>
      <c r="CX2" s="70" t="e">
        <f>VLOOKUP(CX1,'Rohtabelle 2013-2017 hoch'!$F$4:$H$20,3,FALSE)</f>
        <v>#N/A</v>
      </c>
      <c r="CY2" s="70" t="e">
        <f>VLOOKUP(CY1,'Rohtabelle 2013-2017 hoch'!$F$4:$H$20,3,FALSE)</f>
        <v>#N/A</v>
      </c>
      <c r="CZ2" s="70" t="e">
        <f>VLOOKUP(CZ1,'Rohtabelle 2013-2017 hoch'!$F$4:$H$20,3,FALSE)</f>
        <v>#N/A</v>
      </c>
      <c r="DA2" s="70" t="e">
        <f>VLOOKUP(DA1,'Rohtabelle 2013-2017 hoch'!$F$4:$H$20,3,FALSE)</f>
        <v>#N/A</v>
      </c>
      <c r="DB2" s="70" t="e">
        <f>VLOOKUP(DB1,'Rohtabelle 2013-2017 hoch'!$F$4:$H$20,3,FALSE)</f>
        <v>#N/A</v>
      </c>
      <c r="DC2" s="70" t="e">
        <f>VLOOKUP(DC1,'Rohtabelle 2013-2017 hoch'!$F$4:$H$20,3,FALSE)</f>
        <v>#N/A</v>
      </c>
      <c r="DD2" s="70" t="e">
        <f>VLOOKUP(DD1,'Rohtabelle 2013-2017 hoch'!$F$4:$H$20,3,FALSE)</f>
        <v>#N/A</v>
      </c>
      <c r="DE2" s="70" t="e">
        <f>VLOOKUP(DE1,'Rohtabelle 2013-2017 hoch'!$F$4:$H$20,3,FALSE)</f>
        <v>#N/A</v>
      </c>
      <c r="DF2" s="70" t="e">
        <f>VLOOKUP(DF1,'Rohtabelle 2013-2017 hoch'!$F$4:$H$20,3,FALSE)</f>
        <v>#N/A</v>
      </c>
      <c r="DG2" s="70" t="e">
        <f>VLOOKUP(DG1,'Rohtabelle 2013-2017 hoch'!$F$4:$H$20,3,FALSE)</f>
        <v>#N/A</v>
      </c>
      <c r="DH2" s="70" t="e">
        <f>VLOOKUP(DH1,'Rohtabelle 2013-2017 hoch'!$F$4:$H$20,3,FALSE)</f>
        <v>#N/A</v>
      </c>
      <c r="DI2" s="70" t="e">
        <f>VLOOKUP(DI1,'Rohtabelle 2013-2017 hoch'!$F$4:$H$20,3,FALSE)</f>
        <v>#N/A</v>
      </c>
      <c r="DJ2" s="70" t="e">
        <f>VLOOKUP(DJ1,'Rohtabelle 2013-2017 hoch'!$F$4:$H$20,3,FALSE)</f>
        <v>#N/A</v>
      </c>
      <c r="DK2" s="70" t="e">
        <f>VLOOKUP(DK1,'Rohtabelle 2013-2017 hoch'!$F$4:$H$20,3,FALSE)</f>
        <v>#N/A</v>
      </c>
      <c r="DL2" s="70" t="e">
        <f>VLOOKUP(DL1,'Rohtabelle 2013-2017 hoch'!$F$4:$H$20,3,FALSE)</f>
        <v>#N/A</v>
      </c>
      <c r="DM2" s="70" t="str">
        <f>VLOOKUP(DM1,'Rohtabelle 2013-2017 hoch'!$F$4:$H$20,3,FALSE)</f>
        <v xml:space="preserve"> </v>
      </c>
      <c r="DN2" s="70"/>
      <c r="DO2" s="70" t="s">
        <v>580</v>
      </c>
      <c r="DP2" s="70" t="e">
        <f>VLOOKUP(DP1,'Rohtabelle 2013-2017 hoch'!$F$4:$I$20,4,FALSE)</f>
        <v>#N/A</v>
      </c>
      <c r="DQ2" s="70" t="e">
        <f>VLOOKUP(DQ1,'Rohtabelle 2013-2017 hoch'!$F$4:$I$20,4,FALSE)</f>
        <v>#N/A</v>
      </c>
      <c r="DR2" s="70" t="e">
        <f>VLOOKUP(DR1,'Rohtabelle 2013-2017 hoch'!$F$4:$I$20,4,FALSE)</f>
        <v>#N/A</v>
      </c>
      <c r="DS2" s="70" t="e">
        <f>VLOOKUP(DS1,'Rohtabelle 2013-2017 hoch'!$F$4:$I$20,4,FALSE)</f>
        <v>#N/A</v>
      </c>
      <c r="DT2" s="70" t="e">
        <f>VLOOKUP(DT1,'Rohtabelle 2013-2017 hoch'!$F$4:$I$20,4,FALSE)</f>
        <v>#N/A</v>
      </c>
      <c r="DU2" s="70" t="e">
        <f>VLOOKUP(DU1,'Rohtabelle 2013-2017 hoch'!$F$4:$I$20,4,FALSE)</f>
        <v>#N/A</v>
      </c>
      <c r="DV2" s="70" t="e">
        <f>VLOOKUP(DV1,'Rohtabelle 2013-2017 hoch'!$F$4:$I$20,4,FALSE)</f>
        <v>#N/A</v>
      </c>
      <c r="DW2" s="70" t="e">
        <f>VLOOKUP(DW1,'Rohtabelle 2013-2017 hoch'!$F$4:$I$20,4,FALSE)</f>
        <v>#N/A</v>
      </c>
      <c r="DX2" s="70" t="e">
        <f>VLOOKUP(DX1,'Rohtabelle 2013-2017 hoch'!$F$4:$I$20,4,FALSE)</f>
        <v>#N/A</v>
      </c>
      <c r="DY2" s="70" t="e">
        <f>VLOOKUP(DY1,'Rohtabelle 2013-2017 hoch'!$F$4:$I$20,4,FALSE)</f>
        <v>#N/A</v>
      </c>
      <c r="DZ2" s="70" t="e">
        <f>VLOOKUP(DZ1,'Rohtabelle 2013-2017 hoch'!$F$4:$I$20,4,FALSE)</f>
        <v>#N/A</v>
      </c>
      <c r="EA2" s="70" t="e">
        <f>VLOOKUP(EA1,'Rohtabelle 2013-2017 hoch'!$F$4:$I$20,4,FALSE)</f>
        <v>#N/A</v>
      </c>
      <c r="EB2" s="70" t="e">
        <f>VLOOKUP(EB1,'Rohtabelle 2013-2017 hoch'!$F$4:$I$20,4,FALSE)</f>
        <v>#N/A</v>
      </c>
      <c r="EC2" s="70" t="e">
        <f>VLOOKUP(EC1,'Rohtabelle 2013-2017 hoch'!$F$4:$I$20,4,FALSE)</f>
        <v>#N/A</v>
      </c>
      <c r="ED2" s="70" t="e">
        <f>VLOOKUP(ED1,'Rohtabelle 2013-2017 hoch'!$F$4:$I$20,4,FALSE)</f>
        <v>#N/A</v>
      </c>
      <c r="EE2" s="70" t="e">
        <f>VLOOKUP(EE1,'Rohtabelle 2013-2017 hoch'!$F$4:$I$20,4,FALSE)</f>
        <v>#N/A</v>
      </c>
      <c r="EF2" s="70">
        <f>VLOOKUP(EF1,'Rohtabelle 2013-2017 hoch'!$F$4:$I$20,4,FALSE)</f>
        <v>0</v>
      </c>
      <c r="EG2" s="70"/>
      <c r="EH2" s="70" t="s">
        <v>581</v>
      </c>
      <c r="EI2" s="70" t="e">
        <f>VLOOKUP(EI1,'Rohtabelle 2013-2017 hoch'!$F$4:$J$20,5,FALSE)</f>
        <v>#N/A</v>
      </c>
      <c r="EJ2" s="70" t="e">
        <f>VLOOKUP(EJ1,'Rohtabelle 2013-2017 hoch'!$F$4:$J$20,5,FALSE)</f>
        <v>#N/A</v>
      </c>
      <c r="EK2" s="70" t="e">
        <f>VLOOKUP(EK1,'Rohtabelle 2013-2017 hoch'!$F$4:$J$20,5,FALSE)</f>
        <v>#N/A</v>
      </c>
      <c r="EL2" s="70" t="e">
        <f>VLOOKUP(EL1,'Rohtabelle 2013-2017 hoch'!$F$4:$J$20,5,FALSE)</f>
        <v>#N/A</v>
      </c>
      <c r="EM2" s="70" t="e">
        <f>VLOOKUP(EM1,'Rohtabelle 2013-2017 hoch'!$F$4:$J$20,5,FALSE)</f>
        <v>#N/A</v>
      </c>
      <c r="EN2" s="70" t="e">
        <f>VLOOKUP(EN1,'Rohtabelle 2013-2017 hoch'!$F$4:$J$20,5,FALSE)</f>
        <v>#N/A</v>
      </c>
      <c r="EO2" s="70" t="e">
        <f>VLOOKUP(EO1,'Rohtabelle 2013-2017 hoch'!$F$4:$J$20,5,FALSE)</f>
        <v>#N/A</v>
      </c>
      <c r="EP2" s="70" t="e">
        <f>VLOOKUP(EP1,'Rohtabelle 2013-2017 hoch'!$F$4:$J$20,5,FALSE)</f>
        <v>#N/A</v>
      </c>
      <c r="EQ2" s="70" t="e">
        <f>VLOOKUP(EQ1,'Rohtabelle 2013-2017 hoch'!$F$4:$J$20,5,FALSE)</f>
        <v>#N/A</v>
      </c>
      <c r="ER2" s="70" t="e">
        <f>VLOOKUP(ER1,'Rohtabelle 2013-2017 hoch'!$F$4:$J$20,5,FALSE)</f>
        <v>#N/A</v>
      </c>
      <c r="ES2" s="70" t="e">
        <f>VLOOKUP(ES1,'Rohtabelle 2013-2017 hoch'!$F$4:$J$20,5,FALSE)</f>
        <v>#N/A</v>
      </c>
      <c r="ET2" s="70" t="e">
        <f>VLOOKUP(ET1,'Rohtabelle 2013-2017 hoch'!$F$4:$J$20,5,FALSE)</f>
        <v>#N/A</v>
      </c>
      <c r="EU2" s="70" t="e">
        <f>VLOOKUP(EU1,'Rohtabelle 2013-2017 hoch'!$F$4:$J$20,5,FALSE)</f>
        <v>#N/A</v>
      </c>
      <c r="EV2" s="70" t="e">
        <f>VLOOKUP(EV1,'Rohtabelle 2013-2017 hoch'!$F$4:$J$20,5,FALSE)</f>
        <v>#N/A</v>
      </c>
      <c r="EW2" s="70" t="e">
        <f>VLOOKUP(EW1,'Rohtabelle 2013-2017 hoch'!$F$4:$J$20,5,FALSE)</f>
        <v>#N/A</v>
      </c>
      <c r="EX2" s="70" t="e">
        <f>VLOOKUP(EX1,'Rohtabelle 2013-2017 hoch'!$F$4:$J$20,5,FALSE)</f>
        <v>#N/A</v>
      </c>
      <c r="EY2" s="122" t="str">
        <f>VLOOKUP(EY1,'Rohtabelle 2013-2017 hoch'!$F$4:$J$20,5,FALSE)</f>
        <v xml:space="preserve"> </v>
      </c>
      <c r="EZ2" s="123"/>
      <c r="FA2" s="118" t="s">
        <v>576</v>
      </c>
      <c r="FB2" s="70" t="e">
        <f>VLOOKUP(FB1,'Rohtabelle 2013-2017 hoch'!$K$4:$L$20,2,FALSE)</f>
        <v>#N/A</v>
      </c>
      <c r="FC2" s="70" t="e">
        <f>VLOOKUP(FC1,'Rohtabelle 2013-2017 hoch'!$K$4:$L$20,2,FALSE)</f>
        <v>#N/A</v>
      </c>
      <c r="FD2" s="70" t="e">
        <f>VLOOKUP(FD1,'Rohtabelle 2013-2017 hoch'!$K$4:$L$20,2,FALSE)</f>
        <v>#N/A</v>
      </c>
      <c r="FE2" s="70" t="e">
        <f>VLOOKUP(FE1,'Rohtabelle 2013-2017 hoch'!$K$4:$L$20,2,FALSE)</f>
        <v>#N/A</v>
      </c>
      <c r="FF2" s="70" t="e">
        <f>VLOOKUP(FF1,'Rohtabelle 2013-2017 hoch'!$K$4:$L$20,2,FALSE)</f>
        <v>#N/A</v>
      </c>
      <c r="FG2" s="70" t="e">
        <f>VLOOKUP(FG1,'Rohtabelle 2013-2017 hoch'!$K$4:$L$20,2,FALSE)</f>
        <v>#N/A</v>
      </c>
      <c r="FH2" s="70" t="e">
        <f>VLOOKUP(FH1,'Rohtabelle 2013-2017 hoch'!$K$4:$L$20,2,FALSE)</f>
        <v>#N/A</v>
      </c>
      <c r="FI2" s="70" t="e">
        <f>VLOOKUP(FI1,'Rohtabelle 2013-2017 hoch'!$K$4:$L$20,2,FALSE)</f>
        <v>#N/A</v>
      </c>
      <c r="FJ2" s="70" t="e">
        <f>VLOOKUP(FJ1,'Rohtabelle 2013-2017 hoch'!$K$4:$L$20,2,FALSE)</f>
        <v>#N/A</v>
      </c>
      <c r="FK2" s="70" t="e">
        <f>VLOOKUP(FK1,'Rohtabelle 2013-2017 hoch'!$K$4:$L$20,2,FALSE)</f>
        <v>#N/A</v>
      </c>
      <c r="FL2" s="70" t="e">
        <f>VLOOKUP(FL1,'Rohtabelle 2013-2017 hoch'!$K$4:$L$20,2,FALSE)</f>
        <v>#N/A</v>
      </c>
      <c r="FM2" s="70" t="e">
        <f>VLOOKUP(FM1,'Rohtabelle 2013-2017 hoch'!$K$4:$L$20,2,FALSE)</f>
        <v>#N/A</v>
      </c>
      <c r="FN2" s="70" t="e">
        <f>VLOOKUP(FN1,'Rohtabelle 2013-2017 hoch'!$K$4:$L$20,2,FALSE)</f>
        <v>#N/A</v>
      </c>
      <c r="FO2" s="70" t="e">
        <f>VLOOKUP(FO1,'Rohtabelle 2013-2017 hoch'!$K$4:$L$20,2,FALSE)</f>
        <v>#N/A</v>
      </c>
      <c r="FP2" s="70" t="e">
        <f>VLOOKUP(FP1,'Rohtabelle 2013-2017 hoch'!$K$4:$L$20,2,FALSE)</f>
        <v>#N/A</v>
      </c>
      <c r="FQ2" s="70" t="e">
        <f>VLOOKUP(FQ1,'Rohtabelle 2013-2017 hoch'!$K$4:$L$20,2,FALSE)</f>
        <v>#N/A</v>
      </c>
      <c r="FR2" s="70">
        <f>VLOOKUP(FR1,'Rohtabelle 2013-2017 hoch'!$K$4:$L$20,2,FALSE)</f>
        <v>0</v>
      </c>
      <c r="FS2" s="70"/>
      <c r="FT2" s="70" t="s">
        <v>582</v>
      </c>
      <c r="FU2" s="70" t="e">
        <f>VLOOKUP(FU1,'Rohtabelle 2013-2017 hoch'!$K$4:$M$20,3,FALSE)</f>
        <v>#N/A</v>
      </c>
      <c r="FV2" s="70" t="e">
        <f>VLOOKUP(FV1,'Rohtabelle 2013-2017 hoch'!$K$4:$M$20,3,FALSE)</f>
        <v>#N/A</v>
      </c>
      <c r="FW2" s="70" t="e">
        <f>VLOOKUP(FW1,'Rohtabelle 2013-2017 hoch'!$K$4:$M$20,3,FALSE)</f>
        <v>#N/A</v>
      </c>
      <c r="FX2" s="70" t="e">
        <f>VLOOKUP(FX1,'Rohtabelle 2013-2017 hoch'!$K$4:$M$20,3,FALSE)</f>
        <v>#N/A</v>
      </c>
      <c r="FY2" s="70" t="e">
        <f>VLOOKUP(FY1,'Rohtabelle 2013-2017 hoch'!$K$4:$M$20,3,FALSE)</f>
        <v>#N/A</v>
      </c>
      <c r="FZ2" s="70" t="e">
        <f>VLOOKUP(FZ1,'Rohtabelle 2013-2017 hoch'!$K$4:$M$20,3,FALSE)</f>
        <v>#N/A</v>
      </c>
      <c r="GA2" s="70" t="e">
        <f>VLOOKUP(GA1,'Rohtabelle 2013-2017 hoch'!$K$4:$M$20,3,FALSE)</f>
        <v>#N/A</v>
      </c>
      <c r="GB2" s="70" t="e">
        <f>VLOOKUP(GB1,'Rohtabelle 2013-2017 hoch'!$K$4:$M$20,3,FALSE)</f>
        <v>#N/A</v>
      </c>
      <c r="GC2" s="70" t="e">
        <f>VLOOKUP(GC1,'Rohtabelle 2013-2017 hoch'!$K$4:$M$20,3,FALSE)</f>
        <v>#N/A</v>
      </c>
      <c r="GD2" s="70" t="e">
        <f>VLOOKUP(GD1,'Rohtabelle 2013-2017 hoch'!$K$4:$M$20,3,FALSE)</f>
        <v>#N/A</v>
      </c>
      <c r="GE2" s="70" t="e">
        <f>VLOOKUP(GE1,'Rohtabelle 2013-2017 hoch'!$K$4:$M$20,3,FALSE)</f>
        <v>#N/A</v>
      </c>
      <c r="GF2" s="70" t="e">
        <f>VLOOKUP(GF1,'Rohtabelle 2013-2017 hoch'!$K$4:$M$20,3,FALSE)</f>
        <v>#N/A</v>
      </c>
      <c r="GG2" s="70" t="e">
        <f>VLOOKUP(GG1,'Rohtabelle 2013-2017 hoch'!$K$4:$M$20,3,FALSE)</f>
        <v>#N/A</v>
      </c>
      <c r="GH2" s="70" t="e">
        <f>VLOOKUP(GH1,'Rohtabelle 2013-2017 hoch'!$K$4:$M$20,3,FALSE)</f>
        <v>#N/A</v>
      </c>
      <c r="GI2" s="70" t="e">
        <f>VLOOKUP(GI1,'Rohtabelle 2013-2017 hoch'!$K$4:$M$20,3,FALSE)</f>
        <v>#N/A</v>
      </c>
      <c r="GJ2" s="70" t="e">
        <f>VLOOKUP(GJ1,'Rohtabelle 2013-2017 hoch'!$K$4:$M$20,3,FALSE)</f>
        <v>#N/A</v>
      </c>
      <c r="GK2" s="70" t="str">
        <f>VLOOKUP(GK1,'Rohtabelle 2013-2017 hoch'!$K$4:$M$20,3,FALSE)</f>
        <v xml:space="preserve"> </v>
      </c>
      <c r="GL2" s="70"/>
      <c r="GM2" s="70" t="s">
        <v>583</v>
      </c>
      <c r="GN2" s="70" t="e">
        <f>VLOOKUP(GN1,'Rohtabelle 2013-2017 hoch'!$K$4:$N$20,4,FALSE)</f>
        <v>#N/A</v>
      </c>
      <c r="GO2" s="70" t="e">
        <f>VLOOKUP(GO1,'Rohtabelle 2013-2017 hoch'!$K$4:$N$20,4,FALSE)</f>
        <v>#N/A</v>
      </c>
      <c r="GP2" s="70" t="e">
        <f>VLOOKUP(GP1,'Rohtabelle 2013-2017 hoch'!$K$4:$N$20,4,FALSE)</f>
        <v>#N/A</v>
      </c>
      <c r="GQ2" s="70" t="e">
        <f>VLOOKUP(GQ1,'Rohtabelle 2013-2017 hoch'!$K$4:$N$20,4,FALSE)</f>
        <v>#N/A</v>
      </c>
      <c r="GR2" s="70" t="e">
        <f>VLOOKUP(GR1,'Rohtabelle 2013-2017 hoch'!$K$4:$N$20,4,FALSE)</f>
        <v>#N/A</v>
      </c>
      <c r="GS2" s="70" t="e">
        <f>VLOOKUP(GS1,'Rohtabelle 2013-2017 hoch'!$K$4:$N$20,4,FALSE)</f>
        <v>#N/A</v>
      </c>
      <c r="GT2" s="70" t="e">
        <f>VLOOKUP(GT1,'Rohtabelle 2013-2017 hoch'!$K$4:$N$20,4,FALSE)</f>
        <v>#N/A</v>
      </c>
      <c r="GU2" s="70" t="e">
        <f>VLOOKUP(GU1,'Rohtabelle 2013-2017 hoch'!$K$4:$N$20,4,FALSE)</f>
        <v>#N/A</v>
      </c>
      <c r="GV2" s="70" t="e">
        <f>VLOOKUP(GV1,'Rohtabelle 2013-2017 hoch'!$K$4:$N$20,4,FALSE)</f>
        <v>#N/A</v>
      </c>
      <c r="GW2" s="70" t="e">
        <f>VLOOKUP(GW1,'Rohtabelle 2013-2017 hoch'!$K$4:$N$20,4,FALSE)</f>
        <v>#N/A</v>
      </c>
      <c r="GX2" s="70" t="e">
        <f>VLOOKUP(GX1,'Rohtabelle 2013-2017 hoch'!$K$4:$N$20,4,FALSE)</f>
        <v>#N/A</v>
      </c>
      <c r="GY2" s="70" t="e">
        <f>VLOOKUP(GY1,'Rohtabelle 2013-2017 hoch'!$K$4:$N$20,4,FALSE)</f>
        <v>#N/A</v>
      </c>
      <c r="GZ2" s="70" t="e">
        <f>VLOOKUP(GZ1,'Rohtabelle 2013-2017 hoch'!$K$4:$N$20,4,FALSE)</f>
        <v>#N/A</v>
      </c>
      <c r="HA2" s="70" t="e">
        <f>VLOOKUP(HA1,'Rohtabelle 2013-2017 hoch'!$K$4:$N$20,4,FALSE)</f>
        <v>#N/A</v>
      </c>
      <c r="HB2" s="70" t="e">
        <f>VLOOKUP(HB1,'Rohtabelle 2013-2017 hoch'!$K$4:$N$20,4,FALSE)</f>
        <v>#N/A</v>
      </c>
      <c r="HC2" s="70" t="e">
        <f>VLOOKUP(HC1,'Rohtabelle 2013-2017 hoch'!$K$4:$N$20,4,FALSE)</f>
        <v>#N/A</v>
      </c>
      <c r="HD2" s="70" t="e">
        <f>VLOOKUP(HD1,'Rohtabelle 2013-2017 hoch'!$K$4:$N$20,4,FALSE)</f>
        <v>#REF!</v>
      </c>
      <c r="HE2" s="70"/>
      <c r="HF2" s="70" t="s">
        <v>584</v>
      </c>
      <c r="HG2" s="70" t="e">
        <f>VLOOKUP(HG1,'Rohtabelle 2013-2017 hoch'!$K$4:$O$20,5,FALSE)</f>
        <v>#N/A</v>
      </c>
      <c r="HH2" s="70" t="e">
        <f>VLOOKUP(HH1,'Rohtabelle 2013-2017 hoch'!$K$4:$O$20,5,FALSE)</f>
        <v>#N/A</v>
      </c>
      <c r="HI2" s="70" t="e">
        <f>VLOOKUP(HI1,'Rohtabelle 2013-2017 hoch'!$K$4:$O$20,5,FALSE)</f>
        <v>#N/A</v>
      </c>
      <c r="HJ2" s="70" t="e">
        <f>VLOOKUP(HJ1,'Rohtabelle 2013-2017 hoch'!$K$4:$O$20,5,FALSE)</f>
        <v>#N/A</v>
      </c>
      <c r="HK2" s="70" t="e">
        <f>VLOOKUP(HK1,'Rohtabelle 2013-2017 hoch'!$K$4:$O$20,5,FALSE)</f>
        <v>#N/A</v>
      </c>
      <c r="HL2" s="70" t="e">
        <f>VLOOKUP(HL1,'Rohtabelle 2013-2017 hoch'!$K$4:$O$20,5,FALSE)</f>
        <v>#N/A</v>
      </c>
      <c r="HM2" s="70" t="e">
        <f>VLOOKUP(HM1,'Rohtabelle 2013-2017 hoch'!$K$4:$O$20,5,FALSE)</f>
        <v>#N/A</v>
      </c>
      <c r="HN2" s="70" t="e">
        <f>VLOOKUP(HN1,'Rohtabelle 2013-2017 hoch'!$K$4:$O$20,5,FALSE)</f>
        <v>#N/A</v>
      </c>
      <c r="HO2" s="70" t="e">
        <f>VLOOKUP(HO1,'Rohtabelle 2013-2017 hoch'!$K$4:$O$20,5,FALSE)</f>
        <v>#N/A</v>
      </c>
      <c r="HP2" s="70" t="e">
        <f>VLOOKUP(HP1,'Rohtabelle 2013-2017 hoch'!$K$4:$O$20,5,FALSE)</f>
        <v>#N/A</v>
      </c>
      <c r="HQ2" s="70" t="e">
        <f>VLOOKUP(HQ1,'Rohtabelle 2013-2017 hoch'!$K$4:$O$20,5,FALSE)</f>
        <v>#N/A</v>
      </c>
      <c r="HR2" s="70" t="e">
        <f>VLOOKUP(HR1,'Rohtabelle 2013-2017 hoch'!$K$4:$O$20,5,FALSE)</f>
        <v>#N/A</v>
      </c>
      <c r="HS2" s="70" t="e">
        <f>VLOOKUP(HS1,'Rohtabelle 2013-2017 hoch'!$K$4:$O$20,5,FALSE)</f>
        <v>#N/A</v>
      </c>
      <c r="HT2" s="70" t="e">
        <f>VLOOKUP(HT1,'Rohtabelle 2013-2017 hoch'!$K$4:$O$20,5,FALSE)</f>
        <v>#N/A</v>
      </c>
      <c r="HU2" s="70" t="e">
        <f>VLOOKUP(HU1,'Rohtabelle 2013-2017 hoch'!$K$4:$O$20,5,FALSE)</f>
        <v>#N/A</v>
      </c>
      <c r="HV2" s="70" t="e">
        <f>VLOOKUP(HV1,'Rohtabelle 2013-2017 hoch'!$K$4:$O$20,5,FALSE)</f>
        <v>#N/A</v>
      </c>
      <c r="HW2" s="122" t="e">
        <f>VLOOKUP(HW1,'Rohtabelle 2013-2017 hoch'!$K$4:$O$20,5,FALSE)</f>
        <v>#REF!</v>
      </c>
      <c r="HX2" s="123"/>
      <c r="HY2" s="118" t="s">
        <v>577</v>
      </c>
      <c r="HZ2" s="70" t="e">
        <f>VLOOKUP(HZ1,'Rohtabelle 2013-2017 hoch'!$P$4:$Q$20,2,FALSE)</f>
        <v>#N/A</v>
      </c>
      <c r="IA2" s="70" t="e">
        <f>VLOOKUP(IA1,'Rohtabelle 2013-2017 hoch'!$P$4:$Q$20,2,FALSE)</f>
        <v>#N/A</v>
      </c>
      <c r="IB2" s="70" t="e">
        <f>VLOOKUP(IB1,'Rohtabelle 2013-2017 hoch'!$P$4:$Q$20,2,FALSE)</f>
        <v>#N/A</v>
      </c>
      <c r="IC2" s="70" t="e">
        <f>VLOOKUP(IC1,'Rohtabelle 2013-2017 hoch'!$P$4:$Q$20,2,FALSE)</f>
        <v>#N/A</v>
      </c>
      <c r="ID2" s="70" t="e">
        <f>VLOOKUP(ID1,'Rohtabelle 2013-2017 hoch'!$P$4:$Q$20,2,FALSE)</f>
        <v>#N/A</v>
      </c>
      <c r="IE2" s="70" t="e">
        <f>VLOOKUP(IE1,'Rohtabelle 2013-2017 hoch'!$P$4:$Q$20,2,FALSE)</f>
        <v>#N/A</v>
      </c>
      <c r="IF2" s="70" t="e">
        <f>VLOOKUP(IF1,'Rohtabelle 2013-2017 hoch'!$P$4:$Q$20,2,FALSE)</f>
        <v>#N/A</v>
      </c>
      <c r="IG2" s="70" t="e">
        <f>VLOOKUP(IG1,'Rohtabelle 2013-2017 hoch'!$P$4:$Q$20,2,FALSE)</f>
        <v>#N/A</v>
      </c>
      <c r="IH2" s="70" t="e">
        <f>VLOOKUP(IH1,'Rohtabelle 2013-2017 hoch'!$P$4:$Q$20,2,FALSE)</f>
        <v>#N/A</v>
      </c>
      <c r="II2" s="70" t="e">
        <f>VLOOKUP(II1,'Rohtabelle 2013-2017 hoch'!$P$4:$Q$20,2,FALSE)</f>
        <v>#N/A</v>
      </c>
      <c r="IJ2" s="70" t="e">
        <f>VLOOKUP(IJ1,'Rohtabelle 2013-2017 hoch'!$P$4:$Q$20,2,FALSE)</f>
        <v>#N/A</v>
      </c>
      <c r="IK2" s="70" t="e">
        <f>VLOOKUP(IK1,'Rohtabelle 2013-2017 hoch'!$P$4:$Q$20,2,FALSE)</f>
        <v>#N/A</v>
      </c>
      <c r="IL2" s="70" t="e">
        <f>VLOOKUP(IL1,'Rohtabelle 2013-2017 hoch'!$P$4:$Q$20,2,FALSE)</f>
        <v>#N/A</v>
      </c>
      <c r="IM2" s="70" t="e">
        <f>VLOOKUP(IM1,'Rohtabelle 2013-2017 hoch'!$P$4:$Q$20,2,FALSE)</f>
        <v>#N/A</v>
      </c>
      <c r="IN2" s="70" t="e">
        <f>VLOOKUP(IN1,'Rohtabelle 2013-2017 hoch'!$P$4:$Q$20,2,FALSE)</f>
        <v>#N/A</v>
      </c>
      <c r="IO2" s="70" t="e">
        <f>VLOOKUP(IO1,'Rohtabelle 2013-2017 hoch'!$P$4:$Q$20,2,FALSE)</f>
        <v>#N/A</v>
      </c>
      <c r="IP2" s="70">
        <f>VLOOKUP(IP1,'Rohtabelle 2013-2017 hoch'!$P$4:$Q$20,2,FALSE)</f>
        <v>0</v>
      </c>
      <c r="IQ2" s="70"/>
      <c r="IR2" s="70" t="s">
        <v>585</v>
      </c>
      <c r="IS2" s="70" t="e">
        <f>VLOOKUP(IS1,'Rohtabelle 2013-2017 hoch'!$P$4:$R$20,3,FALSE)</f>
        <v>#N/A</v>
      </c>
      <c r="IT2" s="70" t="e">
        <f>VLOOKUP(IT1,'Rohtabelle 2013-2017 hoch'!$P$4:$R$20,3,FALSE)</f>
        <v>#N/A</v>
      </c>
      <c r="IU2" s="70" t="e">
        <f>VLOOKUP(IU1,'Rohtabelle 2013-2017 hoch'!$P$4:$R$20,3,FALSE)</f>
        <v>#N/A</v>
      </c>
      <c r="IV2" s="70" t="e">
        <f>VLOOKUP(IV1,'Rohtabelle 2013-2017 hoch'!$P$4:$R$20,3,FALSE)</f>
        <v>#N/A</v>
      </c>
      <c r="IW2" s="70" t="e">
        <f>VLOOKUP(IW1,'Rohtabelle 2013-2017 hoch'!$P$4:$R$20,3,FALSE)</f>
        <v>#N/A</v>
      </c>
      <c r="IX2" s="70" t="e">
        <f>VLOOKUP(IX1,'Rohtabelle 2013-2017 hoch'!$P$4:$R$20,3,FALSE)</f>
        <v>#N/A</v>
      </c>
      <c r="IY2" s="70" t="e">
        <f>VLOOKUP(IY1,'Rohtabelle 2013-2017 hoch'!$P$4:$R$20,3,FALSE)</f>
        <v>#N/A</v>
      </c>
      <c r="IZ2" s="70" t="e">
        <f>VLOOKUP(IZ1,'Rohtabelle 2013-2017 hoch'!$P$4:$R$20,3,FALSE)</f>
        <v>#N/A</v>
      </c>
      <c r="JA2" s="70" t="e">
        <f>VLOOKUP(JA1,'Rohtabelle 2013-2017 hoch'!$P$4:$R$20,3,FALSE)</f>
        <v>#N/A</v>
      </c>
      <c r="JB2" s="70" t="e">
        <f>VLOOKUP(JB1,'Rohtabelle 2013-2017 hoch'!$P$4:$R$20,3,FALSE)</f>
        <v>#N/A</v>
      </c>
      <c r="JC2" s="70" t="e">
        <f>VLOOKUP(JC1,'Rohtabelle 2013-2017 hoch'!$P$4:$R$20,3,FALSE)</f>
        <v>#N/A</v>
      </c>
      <c r="JD2" s="70" t="e">
        <f>VLOOKUP(JD1,'Rohtabelle 2013-2017 hoch'!$P$4:$R$20,3,FALSE)</f>
        <v>#N/A</v>
      </c>
      <c r="JE2" s="70" t="e">
        <f>VLOOKUP(JE1,'Rohtabelle 2013-2017 hoch'!$P$4:$R$20,3,FALSE)</f>
        <v>#N/A</v>
      </c>
      <c r="JF2" s="70" t="e">
        <f>VLOOKUP(JF1,'Rohtabelle 2013-2017 hoch'!$P$4:$R$20,3,FALSE)</f>
        <v>#N/A</v>
      </c>
      <c r="JG2" s="70" t="e">
        <f>VLOOKUP(JG1,'Rohtabelle 2013-2017 hoch'!$P$4:$R$20,3,FALSE)</f>
        <v>#N/A</v>
      </c>
      <c r="JH2" s="70" t="e">
        <f>VLOOKUP(JH1,'Rohtabelle 2013-2017 hoch'!$P$4:$R$20,3,FALSE)</f>
        <v>#N/A</v>
      </c>
      <c r="JI2" s="70" t="str">
        <f>VLOOKUP(JI1,'Rohtabelle 2013-2017 hoch'!$P$4:$R$20,3,FALSE)</f>
        <v xml:space="preserve"> </v>
      </c>
      <c r="JJ2" s="70"/>
      <c r="JK2" s="70" t="s">
        <v>586</v>
      </c>
      <c r="JL2" s="70" t="e">
        <f>VLOOKUP(JL1,'Rohtabelle 2013-2017 hoch'!$P$4:$S$20,4,FALSE)</f>
        <v>#N/A</v>
      </c>
      <c r="JM2" s="70" t="e">
        <f>VLOOKUP(JM1,'Rohtabelle 2013-2017 hoch'!$P$4:$S$20,4,FALSE)</f>
        <v>#N/A</v>
      </c>
      <c r="JN2" s="70" t="e">
        <f>VLOOKUP(JN1,'Rohtabelle 2013-2017 hoch'!$P$4:$S$20,4,FALSE)</f>
        <v>#N/A</v>
      </c>
      <c r="JO2" s="70" t="e">
        <f>VLOOKUP(JO1,'Rohtabelle 2013-2017 hoch'!$P$4:$S$20,4,FALSE)</f>
        <v>#N/A</v>
      </c>
      <c r="JP2" s="70" t="e">
        <f>VLOOKUP(JP1,'Rohtabelle 2013-2017 hoch'!$P$4:$S$20,4,FALSE)</f>
        <v>#N/A</v>
      </c>
      <c r="JQ2" s="70" t="e">
        <f>VLOOKUP(JQ1,'Rohtabelle 2013-2017 hoch'!$P$4:$S$20,4,FALSE)</f>
        <v>#N/A</v>
      </c>
      <c r="JR2" s="70" t="e">
        <f>VLOOKUP(JR1,'Rohtabelle 2013-2017 hoch'!$P$4:$S$20,4,FALSE)</f>
        <v>#N/A</v>
      </c>
      <c r="JS2" s="70" t="e">
        <f>VLOOKUP(JS1,'Rohtabelle 2013-2017 hoch'!$P$4:$S$20,4,FALSE)</f>
        <v>#N/A</v>
      </c>
      <c r="JT2" s="70" t="e">
        <f>VLOOKUP(JT1,'Rohtabelle 2013-2017 hoch'!$P$4:$S$20,4,FALSE)</f>
        <v>#N/A</v>
      </c>
      <c r="JU2" s="70" t="e">
        <f>VLOOKUP(JU1,'Rohtabelle 2013-2017 hoch'!$P$4:$S$20,4,FALSE)</f>
        <v>#N/A</v>
      </c>
      <c r="JV2" s="70" t="e">
        <f>VLOOKUP(JV1,'Rohtabelle 2013-2017 hoch'!$P$4:$S$20,4,FALSE)</f>
        <v>#N/A</v>
      </c>
      <c r="JW2" s="70" t="e">
        <f>VLOOKUP(JW1,'Rohtabelle 2013-2017 hoch'!$P$4:$S$20,4,FALSE)</f>
        <v>#N/A</v>
      </c>
      <c r="JX2" s="70" t="e">
        <f>VLOOKUP(JX1,'Rohtabelle 2013-2017 hoch'!$P$4:$S$20,4,FALSE)</f>
        <v>#N/A</v>
      </c>
      <c r="JY2" s="70" t="e">
        <f>VLOOKUP(JY1,'Rohtabelle 2013-2017 hoch'!$P$4:$S$20,4,FALSE)</f>
        <v>#N/A</v>
      </c>
      <c r="JZ2" s="70" t="e">
        <f>VLOOKUP(JZ1,'Rohtabelle 2013-2017 hoch'!$P$4:$S$20,4,FALSE)</f>
        <v>#N/A</v>
      </c>
      <c r="KA2" s="70" t="e">
        <f>VLOOKUP(KA1,'Rohtabelle 2013-2017 hoch'!$P$4:$S$20,4,FALSE)</f>
        <v>#N/A</v>
      </c>
      <c r="KB2" s="70" t="e">
        <f>VLOOKUP(KB1,'Rohtabelle 2013-2017 hoch'!$P$4:$S$20,4,FALSE)</f>
        <v>#REF!</v>
      </c>
      <c r="KC2" s="70"/>
      <c r="KD2" s="70" t="s">
        <v>587</v>
      </c>
      <c r="KE2" s="70" t="e">
        <f>VLOOKUP(KE1,'Rohtabelle 2013-2017 hoch'!$P$4:$T$20,5,FALSE)</f>
        <v>#N/A</v>
      </c>
      <c r="KF2" s="70" t="e">
        <f>VLOOKUP(KF1,'Rohtabelle 2013-2017 hoch'!$P$4:$T$20,5,FALSE)</f>
        <v>#N/A</v>
      </c>
      <c r="KG2" s="70" t="e">
        <f>VLOOKUP(KG1,'Rohtabelle 2013-2017 hoch'!$P$4:$T$20,5,FALSE)</f>
        <v>#N/A</v>
      </c>
      <c r="KH2" s="70" t="e">
        <f>VLOOKUP(KH1,'Rohtabelle 2013-2017 hoch'!$P$4:$T$20,5,FALSE)</f>
        <v>#N/A</v>
      </c>
      <c r="KI2" s="70" t="e">
        <f>VLOOKUP(KI1,'Rohtabelle 2013-2017 hoch'!$P$4:$T$20,5,FALSE)</f>
        <v>#N/A</v>
      </c>
      <c r="KJ2" s="70" t="e">
        <f>VLOOKUP(KJ1,'Rohtabelle 2013-2017 hoch'!$P$4:$T$20,5,FALSE)</f>
        <v>#N/A</v>
      </c>
      <c r="KK2" s="70" t="e">
        <f>VLOOKUP(KK1,'Rohtabelle 2013-2017 hoch'!$P$4:$T$20,5,FALSE)</f>
        <v>#N/A</v>
      </c>
      <c r="KL2" s="70" t="e">
        <f>VLOOKUP(KL1,'Rohtabelle 2013-2017 hoch'!$P$4:$T$20,5,FALSE)</f>
        <v>#N/A</v>
      </c>
      <c r="KM2" s="70" t="e">
        <f>VLOOKUP(KM1,'Rohtabelle 2013-2017 hoch'!$P$4:$T$20,5,FALSE)</f>
        <v>#N/A</v>
      </c>
      <c r="KN2" s="70" t="e">
        <f>VLOOKUP(KN1,'Rohtabelle 2013-2017 hoch'!$P$4:$T$20,5,FALSE)</f>
        <v>#N/A</v>
      </c>
      <c r="KO2" s="70" t="e">
        <f>VLOOKUP(KO1,'Rohtabelle 2013-2017 hoch'!$P$4:$T$20,5,FALSE)</f>
        <v>#N/A</v>
      </c>
      <c r="KP2" s="70" t="e">
        <f>VLOOKUP(KP1,'Rohtabelle 2013-2017 hoch'!$P$4:$T$20,5,FALSE)</f>
        <v>#N/A</v>
      </c>
      <c r="KQ2" s="70" t="e">
        <f>VLOOKUP(KQ1,'Rohtabelle 2013-2017 hoch'!$P$4:$T$20,5,FALSE)</f>
        <v>#N/A</v>
      </c>
      <c r="KR2" s="70" t="e">
        <f>VLOOKUP(KR1,'Rohtabelle 2013-2017 hoch'!$P$4:$T$20,5,FALSE)</f>
        <v>#N/A</v>
      </c>
      <c r="KS2" s="70" t="e">
        <f>VLOOKUP(KS1,'Rohtabelle 2013-2017 hoch'!$P$4:$T$20,5,FALSE)</f>
        <v>#N/A</v>
      </c>
      <c r="KT2" s="70" t="e">
        <f>VLOOKUP(KT1,'Rohtabelle 2013-2017 hoch'!$P$4:$T$20,5,FALSE)</f>
        <v>#N/A</v>
      </c>
      <c r="KU2" s="122" t="e">
        <f>VLOOKUP(KU1,'Rohtabelle 2013-2017 hoch'!$P$4:$T$20,5,FALSE)</f>
        <v>#REF!</v>
      </c>
      <c r="KV2" s="123"/>
      <c r="KW2" s="118" t="s">
        <v>578</v>
      </c>
      <c r="KX2" s="70" t="e">
        <f>VLOOKUP(KX1,'Rohtabelle 2013-2017 hoch'!$U$4:$V$20,2,FALSE)</f>
        <v>#N/A</v>
      </c>
      <c r="KY2" s="70" t="e">
        <f>VLOOKUP(KY1,'Rohtabelle 2013-2017 hoch'!$U$4:$V$20,2,FALSE)</f>
        <v>#N/A</v>
      </c>
      <c r="KZ2" s="70" t="e">
        <f>VLOOKUP(KZ1,'Rohtabelle 2013-2017 hoch'!$U$4:$V$20,2,FALSE)</f>
        <v>#N/A</v>
      </c>
      <c r="LA2" s="70" t="e">
        <f>VLOOKUP(LA1,'Rohtabelle 2013-2017 hoch'!$U$4:$V$20,2,FALSE)</f>
        <v>#N/A</v>
      </c>
      <c r="LB2" s="70" t="e">
        <f>VLOOKUP(LB1,'Rohtabelle 2013-2017 hoch'!$U$4:$V$20,2,FALSE)</f>
        <v>#N/A</v>
      </c>
      <c r="LC2" s="70" t="e">
        <f>VLOOKUP(LC1,'Rohtabelle 2013-2017 hoch'!$U$4:$V$20,2,FALSE)</f>
        <v>#N/A</v>
      </c>
      <c r="LD2" s="70" t="e">
        <f>VLOOKUP(LD1,'Rohtabelle 2013-2017 hoch'!$U$4:$V$20,2,FALSE)</f>
        <v>#N/A</v>
      </c>
      <c r="LE2" s="70" t="e">
        <f>VLOOKUP(LE1,'Rohtabelle 2013-2017 hoch'!$U$4:$V$20,2,FALSE)</f>
        <v>#N/A</v>
      </c>
      <c r="LF2" s="70" t="e">
        <f>VLOOKUP(LF1,'Rohtabelle 2013-2017 hoch'!$U$4:$V$20,2,FALSE)</f>
        <v>#N/A</v>
      </c>
      <c r="LG2" s="70" t="e">
        <f>VLOOKUP(LG1,'Rohtabelle 2013-2017 hoch'!$U$4:$V$20,2,FALSE)</f>
        <v>#N/A</v>
      </c>
      <c r="LH2" s="70" t="e">
        <f>VLOOKUP(LH1,'Rohtabelle 2013-2017 hoch'!$U$4:$V$20,2,FALSE)</f>
        <v>#N/A</v>
      </c>
      <c r="LI2" s="70" t="e">
        <f>VLOOKUP(LI1,'Rohtabelle 2013-2017 hoch'!$U$4:$V$20,2,FALSE)</f>
        <v>#N/A</v>
      </c>
      <c r="LJ2" s="70" t="e">
        <f>VLOOKUP(LJ1,'Rohtabelle 2013-2017 hoch'!$U$4:$V$20,2,FALSE)</f>
        <v>#N/A</v>
      </c>
      <c r="LK2" s="70" t="e">
        <f>VLOOKUP(LK1,'Rohtabelle 2013-2017 hoch'!$U$4:$V$20,2,FALSE)</f>
        <v>#N/A</v>
      </c>
      <c r="LL2" s="70" t="e">
        <f>VLOOKUP(LL1,'Rohtabelle 2013-2017 hoch'!$U$4:$V$20,2,FALSE)</f>
        <v>#N/A</v>
      </c>
      <c r="LM2" s="70" t="e">
        <f>VLOOKUP(LM1,'Rohtabelle 2013-2017 hoch'!$U$4:$V$20,2,FALSE)</f>
        <v>#N/A</v>
      </c>
      <c r="LN2" s="70">
        <f>VLOOKUP(LN1,'Rohtabelle 2013-2017 hoch'!$U$4:$V$20,2,FALSE)</f>
        <v>0</v>
      </c>
      <c r="LO2" s="70"/>
      <c r="LP2" s="70" t="s">
        <v>589</v>
      </c>
      <c r="LQ2" s="70" t="e">
        <f>VLOOKUP(LQ1,'Rohtabelle 2013-2017 hoch'!$U$4:$W$20,3,FALSE)</f>
        <v>#N/A</v>
      </c>
      <c r="LR2" s="70" t="e">
        <f>VLOOKUP(LR1,'Rohtabelle 2013-2017 hoch'!$U$4:$W$20,3,FALSE)</f>
        <v>#N/A</v>
      </c>
      <c r="LS2" s="70" t="e">
        <f>VLOOKUP(LS1,'Rohtabelle 2013-2017 hoch'!$U$4:$W$20,3,FALSE)</f>
        <v>#N/A</v>
      </c>
      <c r="LT2" s="70" t="e">
        <f>VLOOKUP(LT1,'Rohtabelle 2013-2017 hoch'!$U$4:$W$20,3,FALSE)</f>
        <v>#N/A</v>
      </c>
      <c r="LU2" s="70" t="e">
        <f>VLOOKUP(LU1,'Rohtabelle 2013-2017 hoch'!$U$4:$W$20,3,FALSE)</f>
        <v>#N/A</v>
      </c>
      <c r="LV2" s="70" t="e">
        <f>VLOOKUP(LV1,'Rohtabelle 2013-2017 hoch'!$U$4:$W$20,3,FALSE)</f>
        <v>#N/A</v>
      </c>
      <c r="LW2" s="70" t="e">
        <f>VLOOKUP(LW1,'Rohtabelle 2013-2017 hoch'!$U$4:$W$20,3,FALSE)</f>
        <v>#N/A</v>
      </c>
      <c r="LX2" s="70" t="e">
        <f>VLOOKUP(LX1,'Rohtabelle 2013-2017 hoch'!$U$4:$W$20,3,FALSE)</f>
        <v>#N/A</v>
      </c>
      <c r="LY2" s="70" t="e">
        <f>VLOOKUP(LY1,'Rohtabelle 2013-2017 hoch'!$U$4:$W$20,3,FALSE)</f>
        <v>#N/A</v>
      </c>
      <c r="LZ2" s="70" t="e">
        <f>VLOOKUP(LZ1,'Rohtabelle 2013-2017 hoch'!$U$4:$W$20,3,FALSE)</f>
        <v>#N/A</v>
      </c>
      <c r="MA2" s="70" t="e">
        <f>VLOOKUP(MA1,'Rohtabelle 2013-2017 hoch'!$U$4:$W$20,3,FALSE)</f>
        <v>#N/A</v>
      </c>
      <c r="MB2" s="70" t="e">
        <f>VLOOKUP(MB1,'Rohtabelle 2013-2017 hoch'!$U$4:$W$20,3,FALSE)</f>
        <v>#N/A</v>
      </c>
      <c r="MC2" s="70" t="e">
        <f>VLOOKUP(MC1,'Rohtabelle 2013-2017 hoch'!$U$4:$W$20,3,FALSE)</f>
        <v>#N/A</v>
      </c>
      <c r="MD2" s="70" t="e">
        <f>VLOOKUP(MD1,'Rohtabelle 2013-2017 hoch'!$U$4:$W$20,3,FALSE)</f>
        <v>#N/A</v>
      </c>
      <c r="ME2" s="70" t="e">
        <f>VLOOKUP(ME1,'Rohtabelle 2013-2017 hoch'!$U$4:$W$20,3,FALSE)</f>
        <v>#N/A</v>
      </c>
      <c r="MF2" s="70" t="e">
        <f>VLOOKUP(MF1,'Rohtabelle 2013-2017 hoch'!$U$4:$W$20,3,FALSE)</f>
        <v>#N/A</v>
      </c>
      <c r="MG2" s="70" t="str">
        <f>VLOOKUP(MG1,'Rohtabelle 2013-2017 hoch'!$U$4:$W$20,3,FALSE)</f>
        <v xml:space="preserve"> </v>
      </c>
      <c r="MH2" s="70"/>
      <c r="MI2" s="70" t="s">
        <v>604</v>
      </c>
      <c r="MJ2" s="70" t="e">
        <f>VLOOKUP(MJ1,'Rohtabelle 2013-2017 hoch'!$U$4:$X$20,4,FALSE)</f>
        <v>#N/A</v>
      </c>
      <c r="MK2" s="70" t="e">
        <f>VLOOKUP(MK1,'Rohtabelle 2013-2017 hoch'!$U$4:$X$20,4,FALSE)</f>
        <v>#N/A</v>
      </c>
      <c r="ML2" s="70" t="e">
        <f>VLOOKUP(ML1,'Rohtabelle 2013-2017 hoch'!$U$4:$X$20,4,FALSE)</f>
        <v>#N/A</v>
      </c>
      <c r="MM2" s="70" t="e">
        <f>VLOOKUP(MM1,'Rohtabelle 2013-2017 hoch'!$U$4:$X$20,4,FALSE)</f>
        <v>#N/A</v>
      </c>
      <c r="MN2" s="70" t="e">
        <f>VLOOKUP(MN1,'Rohtabelle 2013-2017 hoch'!$U$4:$X$20,4,FALSE)</f>
        <v>#N/A</v>
      </c>
      <c r="MO2" s="70" t="e">
        <f>VLOOKUP(MO1,'Rohtabelle 2013-2017 hoch'!$U$4:$X$20,4,FALSE)</f>
        <v>#N/A</v>
      </c>
      <c r="MP2" s="70" t="e">
        <f>VLOOKUP(MP1,'Rohtabelle 2013-2017 hoch'!$U$4:$X$20,4,FALSE)</f>
        <v>#N/A</v>
      </c>
      <c r="MQ2" s="70" t="e">
        <f>VLOOKUP(MQ1,'Rohtabelle 2013-2017 hoch'!$U$4:$X$20,4,FALSE)</f>
        <v>#N/A</v>
      </c>
      <c r="MR2" s="70" t="e">
        <f>VLOOKUP(MR1,'Rohtabelle 2013-2017 hoch'!$U$4:$X$20,4,FALSE)</f>
        <v>#N/A</v>
      </c>
      <c r="MS2" s="70" t="e">
        <f>VLOOKUP(MS1,'Rohtabelle 2013-2017 hoch'!$U$4:$X$20,4,FALSE)</f>
        <v>#N/A</v>
      </c>
      <c r="MT2" s="70" t="e">
        <f>VLOOKUP(MT1,'Rohtabelle 2013-2017 hoch'!$U$4:$X$20,4,FALSE)</f>
        <v>#N/A</v>
      </c>
      <c r="MU2" s="70" t="e">
        <f>VLOOKUP(MU1,'Rohtabelle 2013-2017 hoch'!$U$4:$X$20,4,FALSE)</f>
        <v>#N/A</v>
      </c>
      <c r="MV2" s="70" t="e">
        <f>VLOOKUP(MV1,'Rohtabelle 2013-2017 hoch'!$U$4:$X$20,4,FALSE)</f>
        <v>#N/A</v>
      </c>
      <c r="MW2" s="70" t="e">
        <f>VLOOKUP(MW1,'Rohtabelle 2013-2017 hoch'!$U$4:$X$20,4,FALSE)</f>
        <v>#N/A</v>
      </c>
      <c r="MX2" s="70" t="e">
        <f>VLOOKUP(MX1,'Rohtabelle 2013-2017 hoch'!$U$4:$X$20,4,FALSE)</f>
        <v>#N/A</v>
      </c>
      <c r="MY2" s="70" t="e">
        <f>VLOOKUP(MY1,'Rohtabelle 2013-2017 hoch'!$U$4:$X$20,4,FALSE)</f>
        <v>#N/A</v>
      </c>
      <c r="MZ2" s="70" t="e">
        <f>VLOOKUP(MZ1,'Rohtabelle 2013-2017 hoch'!$U$4:$X$20,4,FALSE)</f>
        <v>#REF!</v>
      </c>
      <c r="NA2" s="70"/>
      <c r="NB2" s="70" t="s">
        <v>588</v>
      </c>
      <c r="NC2" s="70" t="e">
        <f>VLOOKUP(NC1,'Rohtabelle 2013-2017 hoch'!$U$4:$Y$20,5,FALSE)</f>
        <v>#N/A</v>
      </c>
      <c r="ND2" s="70" t="e">
        <f>VLOOKUP(ND1,'Rohtabelle 2013-2017 hoch'!$U$4:$Y$20,5,FALSE)</f>
        <v>#N/A</v>
      </c>
      <c r="NE2" s="70" t="e">
        <f>VLOOKUP(NE1,'Rohtabelle 2013-2017 hoch'!$U$4:$Y$20,5,FALSE)</f>
        <v>#N/A</v>
      </c>
      <c r="NF2" s="70" t="e">
        <f>VLOOKUP(NF1,'Rohtabelle 2013-2017 hoch'!$U$4:$Y$20,5,FALSE)</f>
        <v>#N/A</v>
      </c>
      <c r="NG2" s="70" t="e">
        <f>VLOOKUP(NG1,'Rohtabelle 2013-2017 hoch'!$U$4:$Y$20,5,FALSE)</f>
        <v>#N/A</v>
      </c>
      <c r="NH2" s="70" t="e">
        <f>VLOOKUP(NH1,'Rohtabelle 2013-2017 hoch'!$U$4:$Y$20,5,FALSE)</f>
        <v>#N/A</v>
      </c>
      <c r="NI2" s="70" t="e">
        <f>VLOOKUP(NI1,'Rohtabelle 2013-2017 hoch'!$U$4:$Y$20,5,FALSE)</f>
        <v>#N/A</v>
      </c>
      <c r="NJ2" s="70" t="e">
        <f>VLOOKUP(NJ1,'Rohtabelle 2013-2017 hoch'!$U$4:$Y$20,5,FALSE)</f>
        <v>#N/A</v>
      </c>
      <c r="NK2" s="70" t="e">
        <f>VLOOKUP(NK1,'Rohtabelle 2013-2017 hoch'!$U$4:$Y$20,5,FALSE)</f>
        <v>#N/A</v>
      </c>
      <c r="NL2" s="70" t="e">
        <f>VLOOKUP(NL1,'Rohtabelle 2013-2017 hoch'!$U$4:$Y$20,5,FALSE)</f>
        <v>#N/A</v>
      </c>
      <c r="NM2" s="70" t="e">
        <f>VLOOKUP(NM1,'Rohtabelle 2013-2017 hoch'!$U$4:$Y$20,5,FALSE)</f>
        <v>#N/A</v>
      </c>
      <c r="NN2" s="70" t="e">
        <f>VLOOKUP(NN1,'Rohtabelle 2013-2017 hoch'!$U$4:$Y$20,5,FALSE)</f>
        <v>#N/A</v>
      </c>
      <c r="NO2" s="70" t="e">
        <f>VLOOKUP(NO1,'Rohtabelle 2013-2017 hoch'!$U$4:$Y$20,5,FALSE)</f>
        <v>#N/A</v>
      </c>
      <c r="NP2" s="70" t="e">
        <f>VLOOKUP(NP1,'Rohtabelle 2013-2017 hoch'!$U$4:$Y$20,5,FALSE)</f>
        <v>#N/A</v>
      </c>
      <c r="NQ2" s="70" t="e">
        <f>VLOOKUP(NQ1,'Rohtabelle 2013-2017 hoch'!$U$4:$Y$20,5,FALSE)</f>
        <v>#N/A</v>
      </c>
      <c r="NR2" s="70" t="e">
        <f>VLOOKUP(NR1,'Rohtabelle 2013-2017 hoch'!$U$4:$Y$20,5,FALSE)</f>
        <v>#N/A</v>
      </c>
      <c r="NS2" s="122" t="e">
        <f>VLOOKUP(NS1,'Rohtabelle 2013-2017 hoch'!$U$4:$Y$20,5,FALSE)</f>
        <v>#REF!</v>
      </c>
      <c r="NT2" s="126" t="s">
        <v>598</v>
      </c>
      <c r="NU2" s="127" t="e">
        <f>'Konsolidierungspfad oE'!#REF!</f>
        <v>#REF!</v>
      </c>
      <c r="NV2" s="119" t="e">
        <f>'Konsolidierungspfad oE'!#REF!</f>
        <v>#REF!</v>
      </c>
      <c r="NW2" s="119" t="e">
        <f>'Konsolidierungspfad oE'!#REF!</f>
        <v>#REF!</v>
      </c>
      <c r="NX2" s="120" t="e">
        <f>'Konsolidierungspfad oE'!#REF!</f>
        <v>#REF!</v>
      </c>
      <c r="NY2" s="126" t="s">
        <v>598</v>
      </c>
      <c r="NZ2" s="127" t="e">
        <f>'Konsolidierungspfad oE'!#REF!</f>
        <v>#REF!</v>
      </c>
      <c r="OA2" s="119" t="e">
        <f>'Konsolidierungspfad oE'!#REF!</f>
        <v>#REF!</v>
      </c>
      <c r="OB2" s="119" t="e">
        <f>'Konsolidierungspfad oE'!#REF!</f>
        <v>#REF!</v>
      </c>
      <c r="OC2" s="120" t="e">
        <f>'Konsolidierungspfad oE'!#REF!</f>
        <v>#REF!</v>
      </c>
      <c r="OD2" s="126" t="s">
        <v>598</v>
      </c>
      <c r="OE2" s="127" t="e">
        <f>'Konsolidierungspfad oE'!#REF!</f>
        <v>#REF!</v>
      </c>
      <c r="OF2" s="119" t="e">
        <f>'Konsolidierungspfad oE'!#REF!</f>
        <v>#REF!</v>
      </c>
      <c r="OG2" s="119" t="e">
        <f>'Konsolidierungspfad oE'!#REF!</f>
        <v>#REF!</v>
      </c>
      <c r="OH2" s="120" t="e">
        <f>'Konsolidierungspfad oE'!#REF!</f>
        <v>#REF!</v>
      </c>
    </row>
    <row r="6" spans="1:398">
      <c r="F6" s="96"/>
      <c r="G6" s="96"/>
      <c r="H6" s="96"/>
      <c r="I6" s="96"/>
      <c r="J6" s="96"/>
      <c r="K6" s="96"/>
      <c r="L6" s="96"/>
      <c r="M6" s="96"/>
      <c r="N6" s="96"/>
      <c r="O6" s="96"/>
      <c r="P6" s="96"/>
      <c r="Q6" s="96"/>
      <c r="R6" s="96"/>
      <c r="S6" s="96"/>
      <c r="T6" s="96"/>
      <c r="U6" s="96"/>
      <c r="V6" s="96"/>
    </row>
  </sheetData>
  <customSheetViews>
    <customSheetView guid="{4F0C12F7-6B51-448A-979B-7D7A867F336D}" state="hidden" topLeftCell="MI1">
      <selection activeCell="MN23" sqref="MN23"/>
      <pageMargins left="0.7" right="0.7" top="0.78740157499999996" bottom="0.78740157499999996" header="0.3" footer="0.3"/>
      <pageSetup paperSize="9" orientation="portrait" horizontalDpi="0" verticalDpi="0" r:id="rId1"/>
    </customSheetView>
  </customSheetViews>
  <pageMargins left="0.7" right="0.7" top="0.78740157499999996" bottom="0.78740157499999996"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RowHeight="14.25"/>
  <sheetData>
    <row r="1" spans="1:1">
      <c r="A1" s="214" t="s">
        <v>501</v>
      </c>
    </row>
    <row r="2" spans="1:1">
      <c r="A2" s="28" t="s">
        <v>617</v>
      </c>
    </row>
    <row r="3" spans="1:1">
      <c r="A3" s="28" t="s">
        <v>618</v>
      </c>
    </row>
    <row r="4" spans="1:1">
      <c r="A4" s="28" t="s">
        <v>619</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444"/>
  <sheetViews>
    <sheetView zoomScale="145" zoomScaleNormal="145" workbookViewId="0">
      <selection activeCell="A13" sqref="A13"/>
    </sheetView>
  </sheetViews>
  <sheetFormatPr baseColWidth="10" defaultRowHeight="14.25"/>
  <cols>
    <col min="1" max="1" width="39.59765625" bestFit="1" customWidth="1"/>
    <col min="2" max="2" width="11.3984375" style="229"/>
    <col min="3" max="3" width="12.86328125" customWidth="1"/>
    <col min="5" max="5" width="27.86328125" style="229" bestFit="1" customWidth="1"/>
  </cols>
  <sheetData>
    <row r="1" spans="1:6">
      <c r="A1" t="s">
        <v>466</v>
      </c>
      <c r="B1" s="229" t="s">
        <v>465</v>
      </c>
      <c r="C1" s="80" t="s">
        <v>551</v>
      </c>
      <c r="F1" s="110" t="s">
        <v>498</v>
      </c>
    </row>
    <row r="2" spans="1:6" ht="14.65" thickBot="1">
      <c r="A2" t="s">
        <v>498</v>
      </c>
      <c r="C2" s="81" t="s">
        <v>724</v>
      </c>
      <c r="F2" t="s">
        <v>673</v>
      </c>
    </row>
    <row r="3" spans="1:6" ht="15.95" customHeight="1">
      <c r="A3" s="364" t="s">
        <v>86</v>
      </c>
      <c r="B3" s="363">
        <v>439001</v>
      </c>
      <c r="C3" s="365">
        <v>6334</v>
      </c>
      <c r="F3" t="s">
        <v>625</v>
      </c>
    </row>
    <row r="4" spans="1:6" ht="15.95" customHeight="1">
      <c r="A4" s="364" t="s">
        <v>87</v>
      </c>
      <c r="B4" s="363">
        <v>431001</v>
      </c>
      <c r="C4" s="365">
        <v>2472</v>
      </c>
      <c r="F4" s="229"/>
    </row>
    <row r="5" spans="1:6" ht="15.95" customHeight="1">
      <c r="A5" s="364" t="s">
        <v>88</v>
      </c>
      <c r="B5" s="363">
        <v>633001</v>
      </c>
      <c r="C5" s="365">
        <v>7965</v>
      </c>
      <c r="F5" s="229"/>
    </row>
    <row r="6" spans="1:6" ht="15.95" customHeight="1">
      <c r="A6" s="364" t="s">
        <v>89</v>
      </c>
      <c r="B6" s="363">
        <v>632001</v>
      </c>
      <c r="C6" s="365">
        <v>4945</v>
      </c>
      <c r="F6" s="229"/>
    </row>
    <row r="7" spans="1:6" ht="15.95" customHeight="1">
      <c r="A7" s="364" t="s">
        <v>90</v>
      </c>
      <c r="B7" s="363">
        <v>635001</v>
      </c>
      <c r="C7" s="365">
        <v>7649</v>
      </c>
      <c r="F7" s="229"/>
    </row>
    <row r="8" spans="1:6" ht="15.95" customHeight="1">
      <c r="A8" s="364" t="s">
        <v>312</v>
      </c>
      <c r="B8" s="363">
        <v>531001</v>
      </c>
      <c r="C8" s="365">
        <v>4101</v>
      </c>
      <c r="F8" s="229"/>
    </row>
    <row r="9" spans="1:6">
      <c r="A9" s="364" t="s">
        <v>91</v>
      </c>
      <c r="B9" s="363">
        <v>432001</v>
      </c>
      <c r="C9" s="365">
        <v>9208</v>
      </c>
      <c r="F9" s="229"/>
    </row>
    <row r="10" spans="1:6" ht="15.95" customHeight="1">
      <c r="A10" s="364" t="s">
        <v>313</v>
      </c>
      <c r="B10" s="363">
        <v>535001</v>
      </c>
      <c r="C10" s="365">
        <v>16205</v>
      </c>
      <c r="F10" s="229"/>
    </row>
    <row r="11" spans="1:6" ht="15.95" customHeight="1">
      <c r="A11" s="364" t="s">
        <v>92</v>
      </c>
      <c r="B11" s="363">
        <v>440001</v>
      </c>
      <c r="C11" s="365">
        <v>12601</v>
      </c>
      <c r="F11" s="229"/>
    </row>
    <row r="12" spans="1:6">
      <c r="A12" s="364" t="s">
        <v>314</v>
      </c>
      <c r="B12" s="363">
        <v>534001</v>
      </c>
      <c r="C12" s="365">
        <v>5000</v>
      </c>
      <c r="F12" s="229"/>
    </row>
    <row r="13" spans="1:6" ht="15.95" customHeight="1">
      <c r="A13" s="364" t="s">
        <v>93</v>
      </c>
      <c r="B13" s="363">
        <v>534002</v>
      </c>
      <c r="C13" s="365">
        <v>3410</v>
      </c>
      <c r="F13" s="229"/>
    </row>
    <row r="14" spans="1:6" ht="15.95" customHeight="1">
      <c r="A14" s="364" t="s">
        <v>94</v>
      </c>
      <c r="B14" s="363">
        <v>535002</v>
      </c>
      <c r="C14" s="365">
        <v>1809</v>
      </c>
      <c r="F14" s="229"/>
    </row>
    <row r="15" spans="1:6">
      <c r="A15" s="364" t="s">
        <v>315</v>
      </c>
      <c r="B15" s="363">
        <v>532001</v>
      </c>
      <c r="C15" s="365">
        <v>14043</v>
      </c>
      <c r="F15" s="229"/>
    </row>
    <row r="16" spans="1:6" ht="15.95" customHeight="1">
      <c r="A16" s="364" t="s">
        <v>316</v>
      </c>
      <c r="B16" s="363">
        <v>432002</v>
      </c>
      <c r="C16" s="365">
        <v>17579</v>
      </c>
      <c r="F16" s="229"/>
    </row>
    <row r="17" spans="1:6">
      <c r="A17" s="364" t="s">
        <v>317</v>
      </c>
      <c r="B17" s="363">
        <v>635002</v>
      </c>
      <c r="C17" s="365">
        <v>15984</v>
      </c>
      <c r="F17" s="229"/>
    </row>
    <row r="18" spans="1:6">
      <c r="A18" s="364" t="s">
        <v>318</v>
      </c>
      <c r="B18" s="363">
        <v>533003</v>
      </c>
      <c r="C18" s="365">
        <v>14229</v>
      </c>
      <c r="F18" s="229"/>
    </row>
    <row r="19" spans="1:6">
      <c r="A19" s="364" t="s">
        <v>95</v>
      </c>
      <c r="B19" s="363">
        <v>633006</v>
      </c>
      <c r="C19" s="365">
        <v>5938</v>
      </c>
      <c r="F19" s="229"/>
    </row>
    <row r="20" spans="1:6">
      <c r="A20" s="364" t="s">
        <v>96</v>
      </c>
      <c r="B20" s="363">
        <v>534003</v>
      </c>
      <c r="C20" s="365">
        <v>7906</v>
      </c>
      <c r="F20" s="229"/>
    </row>
    <row r="21" spans="1:6">
      <c r="A21" s="364" t="s">
        <v>97</v>
      </c>
      <c r="B21" s="363">
        <v>632002</v>
      </c>
      <c r="C21" s="365">
        <v>30770</v>
      </c>
      <c r="F21" s="229"/>
    </row>
    <row r="22" spans="1:6">
      <c r="A22" s="364" t="s">
        <v>717</v>
      </c>
      <c r="B22" s="363">
        <v>434001</v>
      </c>
      <c r="C22" s="365">
        <v>55995</v>
      </c>
      <c r="F22" s="229"/>
    </row>
    <row r="23" spans="1:6">
      <c r="A23" s="364" t="s">
        <v>319</v>
      </c>
      <c r="B23" s="363">
        <v>633002</v>
      </c>
      <c r="C23" s="365">
        <v>3701</v>
      </c>
      <c r="F23" s="229"/>
    </row>
    <row r="24" spans="1:6">
      <c r="A24" s="364" t="s">
        <v>320</v>
      </c>
      <c r="B24" s="363">
        <v>437001</v>
      </c>
      <c r="C24" s="365">
        <v>9857</v>
      </c>
      <c r="F24" s="229"/>
    </row>
    <row r="25" spans="1:6">
      <c r="A25" s="364" t="s">
        <v>321</v>
      </c>
      <c r="B25" s="363">
        <v>440002</v>
      </c>
      <c r="C25" s="365">
        <v>33809</v>
      </c>
      <c r="F25" s="229"/>
    </row>
    <row r="26" spans="1:6">
      <c r="A26" s="364" t="s">
        <v>322</v>
      </c>
      <c r="B26" s="363">
        <v>435001</v>
      </c>
      <c r="C26" s="365">
        <v>10759</v>
      </c>
      <c r="F26" s="229"/>
    </row>
    <row r="27" spans="1:6">
      <c r="A27" s="364" t="s">
        <v>98</v>
      </c>
      <c r="B27" s="363">
        <v>631001</v>
      </c>
      <c r="C27" s="365">
        <v>3680</v>
      </c>
      <c r="F27" s="229"/>
    </row>
    <row r="28" spans="1:6">
      <c r="A28" s="364" t="s">
        <v>99</v>
      </c>
      <c r="B28" s="363">
        <v>439002</v>
      </c>
      <c r="C28" s="365">
        <v>11602</v>
      </c>
      <c r="F28" s="229"/>
    </row>
    <row r="29" spans="1:6">
      <c r="A29" s="364" t="s">
        <v>323</v>
      </c>
      <c r="B29" s="363">
        <v>436001</v>
      </c>
      <c r="C29" s="365">
        <v>23174</v>
      </c>
      <c r="F29" s="229"/>
    </row>
    <row r="30" spans="1:6">
      <c r="A30" s="364" t="s">
        <v>324</v>
      </c>
      <c r="B30" s="363">
        <v>435002</v>
      </c>
      <c r="C30" s="365">
        <v>13960</v>
      </c>
      <c r="F30" s="229"/>
    </row>
    <row r="31" spans="1:6">
      <c r="A31" s="364" t="s">
        <v>325</v>
      </c>
      <c r="B31" s="363">
        <v>636001</v>
      </c>
      <c r="C31" s="365">
        <v>8370</v>
      </c>
      <c r="F31" s="229"/>
    </row>
    <row r="32" spans="1:6">
      <c r="A32" s="364" t="s">
        <v>326</v>
      </c>
      <c r="B32" s="363">
        <v>440003</v>
      </c>
      <c r="C32" s="365">
        <v>36021</v>
      </c>
      <c r="F32" s="229"/>
    </row>
    <row r="33" spans="1:6">
      <c r="A33" s="364" t="s">
        <v>327</v>
      </c>
      <c r="B33" s="363">
        <v>635003</v>
      </c>
      <c r="C33" s="365">
        <v>17473</v>
      </c>
      <c r="F33" s="229"/>
    </row>
    <row r="34" spans="1:6">
      <c r="A34" s="364" t="s">
        <v>100</v>
      </c>
      <c r="B34" s="363">
        <v>634027</v>
      </c>
      <c r="C34" s="365">
        <v>3957</v>
      </c>
      <c r="F34" s="229"/>
    </row>
    <row r="35" spans="1:6">
      <c r="A35" s="364" t="s">
        <v>328</v>
      </c>
      <c r="B35" s="363">
        <v>635004</v>
      </c>
      <c r="C35" s="365">
        <v>5585</v>
      </c>
      <c r="F35" s="229"/>
    </row>
    <row r="36" spans="1:6">
      <c r="A36" s="364" t="s">
        <v>329</v>
      </c>
      <c r="B36" s="363">
        <v>633003</v>
      </c>
      <c r="C36" s="365">
        <v>28298</v>
      </c>
      <c r="F36" s="229"/>
    </row>
    <row r="37" spans="1:6">
      <c r="A37" s="364" t="s">
        <v>330</v>
      </c>
      <c r="B37" s="363">
        <v>632003</v>
      </c>
      <c r="C37" s="365">
        <v>13908</v>
      </c>
      <c r="F37" s="229"/>
    </row>
    <row r="38" spans="1:6">
      <c r="A38" s="364" t="s">
        <v>331</v>
      </c>
      <c r="B38" s="363">
        <v>431002</v>
      </c>
      <c r="C38" s="365">
        <v>41758</v>
      </c>
      <c r="F38" s="229"/>
    </row>
    <row r="39" spans="1:6">
      <c r="A39" s="364" t="s">
        <v>101</v>
      </c>
      <c r="B39" s="363">
        <v>636002</v>
      </c>
      <c r="C39" s="365">
        <v>1482</v>
      </c>
      <c r="F39" s="229"/>
    </row>
    <row r="40" spans="1:6">
      <c r="A40" s="364" t="s">
        <v>102</v>
      </c>
      <c r="B40" s="363">
        <v>533001</v>
      </c>
      <c r="C40" s="365">
        <v>5804</v>
      </c>
      <c r="F40" s="229"/>
    </row>
    <row r="41" spans="1:6">
      <c r="A41" s="364" t="s">
        <v>103</v>
      </c>
      <c r="B41" s="363">
        <v>431003</v>
      </c>
      <c r="C41" s="365">
        <v>9145</v>
      </c>
      <c r="F41" s="229"/>
    </row>
    <row r="42" spans="1:6">
      <c r="A42" s="364" t="s">
        <v>104</v>
      </c>
      <c r="B42" s="363">
        <v>432003</v>
      </c>
      <c r="C42" s="365">
        <v>6220</v>
      </c>
      <c r="F42" s="229"/>
    </row>
    <row r="43" spans="1:6">
      <c r="A43" s="364" t="s">
        <v>105</v>
      </c>
      <c r="B43" s="363">
        <v>435003</v>
      </c>
      <c r="C43" s="365">
        <v>8347</v>
      </c>
      <c r="F43" s="229"/>
    </row>
    <row r="44" spans="1:6">
      <c r="A44" s="364" t="s">
        <v>106</v>
      </c>
      <c r="B44" s="363">
        <v>531002</v>
      </c>
      <c r="C44" s="365">
        <v>10074</v>
      </c>
      <c r="F44" s="229"/>
    </row>
    <row r="45" spans="1:6">
      <c r="A45" s="364" t="s">
        <v>107</v>
      </c>
      <c r="B45" s="363">
        <v>433001</v>
      </c>
      <c r="C45" s="365">
        <v>6761</v>
      </c>
      <c r="F45" s="229"/>
    </row>
    <row r="46" spans="1:6">
      <c r="A46" s="364" t="s">
        <v>332</v>
      </c>
      <c r="B46" s="363">
        <v>534004</v>
      </c>
      <c r="C46" s="365">
        <v>13717</v>
      </c>
      <c r="F46" s="229"/>
    </row>
    <row r="47" spans="1:6">
      <c r="A47" s="364" t="s">
        <v>108</v>
      </c>
      <c r="B47" s="363">
        <v>431004</v>
      </c>
      <c r="C47" s="365">
        <v>9992</v>
      </c>
      <c r="F47" s="229"/>
    </row>
    <row r="48" spans="1:6">
      <c r="A48" s="364" t="s">
        <v>109</v>
      </c>
      <c r="B48" s="363">
        <v>435004</v>
      </c>
      <c r="C48" s="365">
        <v>6307</v>
      </c>
      <c r="F48" s="229"/>
    </row>
    <row r="49" spans="1:6">
      <c r="A49" s="364" t="s">
        <v>110</v>
      </c>
      <c r="B49" s="363">
        <v>532002</v>
      </c>
      <c r="C49" s="365">
        <v>3335</v>
      </c>
      <c r="F49" s="229"/>
    </row>
    <row r="50" spans="1:6">
      <c r="A50" s="364" t="s">
        <v>111</v>
      </c>
      <c r="B50" s="363">
        <v>433002</v>
      </c>
      <c r="C50" s="365">
        <v>13362</v>
      </c>
      <c r="F50" s="229"/>
    </row>
    <row r="51" spans="1:6">
      <c r="A51" s="364" t="s">
        <v>333</v>
      </c>
      <c r="B51" s="363">
        <v>634001</v>
      </c>
      <c r="C51" s="365">
        <v>12565</v>
      </c>
      <c r="F51" s="229"/>
    </row>
    <row r="52" spans="1:6">
      <c r="A52" s="364" t="s">
        <v>112</v>
      </c>
      <c r="B52" s="363">
        <v>435005</v>
      </c>
      <c r="C52" s="365">
        <v>5117</v>
      </c>
      <c r="F52" s="229"/>
    </row>
    <row r="53" spans="1:6">
      <c r="A53" s="364" t="s">
        <v>334</v>
      </c>
      <c r="B53" s="363">
        <v>532003</v>
      </c>
      <c r="C53" s="365">
        <v>11167</v>
      </c>
      <c r="F53" s="229"/>
    </row>
    <row r="54" spans="1:6">
      <c r="A54" s="364" t="s">
        <v>113</v>
      </c>
      <c r="B54" s="363">
        <v>533002</v>
      </c>
      <c r="C54" s="365">
        <v>6411</v>
      </c>
      <c r="F54" s="229"/>
    </row>
    <row r="55" spans="1:6">
      <c r="A55" s="364" t="s">
        <v>114</v>
      </c>
      <c r="B55" s="363">
        <v>534005</v>
      </c>
      <c r="C55" s="365">
        <v>6778</v>
      </c>
      <c r="F55" s="229"/>
    </row>
    <row r="56" spans="1:6">
      <c r="A56" s="364" t="s">
        <v>718</v>
      </c>
      <c r="B56" s="363">
        <v>632004</v>
      </c>
      <c r="C56" s="365">
        <v>1667</v>
      </c>
      <c r="F56" s="229"/>
    </row>
    <row r="57" spans="1:6">
      <c r="A57" s="364" t="s">
        <v>115</v>
      </c>
      <c r="B57" s="363">
        <v>532004</v>
      </c>
      <c r="C57" s="365">
        <v>4708</v>
      </c>
      <c r="F57" s="229"/>
    </row>
    <row r="58" spans="1:6">
      <c r="A58" s="364" t="s">
        <v>116</v>
      </c>
      <c r="B58" s="363">
        <v>437003</v>
      </c>
      <c r="C58" s="365">
        <v>5043</v>
      </c>
      <c r="F58" s="229"/>
    </row>
    <row r="59" spans="1:6">
      <c r="A59" s="364" t="s">
        <v>335</v>
      </c>
      <c r="B59" s="363">
        <v>437004</v>
      </c>
      <c r="C59" s="365">
        <v>7556</v>
      </c>
      <c r="F59" s="229"/>
    </row>
    <row r="60" spans="1:6">
      <c r="A60" s="364" t="s">
        <v>117</v>
      </c>
      <c r="B60" s="363">
        <v>633004</v>
      </c>
      <c r="C60" s="365">
        <v>3573</v>
      </c>
      <c r="F60" s="229"/>
    </row>
    <row r="61" spans="1:6">
      <c r="A61" s="364" t="s">
        <v>118</v>
      </c>
      <c r="B61" s="363">
        <v>437005</v>
      </c>
      <c r="C61" s="365">
        <v>3484</v>
      </c>
      <c r="F61" s="229"/>
    </row>
    <row r="62" spans="1:6">
      <c r="A62" s="364" t="s">
        <v>336</v>
      </c>
      <c r="B62" s="363">
        <v>435006</v>
      </c>
      <c r="C62" s="365">
        <v>20894</v>
      </c>
      <c r="F62" s="229"/>
    </row>
    <row r="63" spans="1:6">
      <c r="A63" s="364" t="s">
        <v>684</v>
      </c>
      <c r="B63" s="363">
        <v>631002</v>
      </c>
      <c r="C63" s="365">
        <v>6471</v>
      </c>
      <c r="F63" s="229"/>
    </row>
    <row r="64" spans="1:6">
      <c r="A64" s="364" t="s">
        <v>119</v>
      </c>
      <c r="B64" s="363">
        <v>635006</v>
      </c>
      <c r="C64" s="365">
        <v>4947</v>
      </c>
      <c r="F64" s="229"/>
    </row>
    <row r="65" spans="1:6">
      <c r="A65" s="364" t="s">
        <v>120</v>
      </c>
      <c r="B65" s="363">
        <v>531003</v>
      </c>
      <c r="C65" s="365">
        <v>13358</v>
      </c>
      <c r="F65" s="229"/>
    </row>
    <row r="66" spans="1:6">
      <c r="A66" s="364" t="s">
        <v>685</v>
      </c>
      <c r="B66" s="363">
        <v>440005</v>
      </c>
      <c r="C66" s="365">
        <v>27528</v>
      </c>
      <c r="F66" s="229"/>
    </row>
    <row r="67" spans="1:6">
      <c r="A67" s="364" t="s">
        <v>337</v>
      </c>
      <c r="B67" s="363">
        <v>440004</v>
      </c>
      <c r="C67" s="365">
        <v>22607</v>
      </c>
      <c r="F67" s="229"/>
    </row>
    <row r="68" spans="1:6">
      <c r="A68" s="364" t="s">
        <v>338</v>
      </c>
      <c r="B68" s="363">
        <v>431005</v>
      </c>
      <c r="C68" s="365">
        <v>16980</v>
      </c>
      <c r="F68" s="229"/>
    </row>
    <row r="69" spans="1:6">
      <c r="A69" s="364" t="s">
        <v>121</v>
      </c>
      <c r="B69" s="363">
        <v>433003</v>
      </c>
      <c r="C69" s="365">
        <v>15068</v>
      </c>
      <c r="F69" s="229"/>
    </row>
    <row r="70" spans="1:6">
      <c r="A70" s="364" t="s">
        <v>122</v>
      </c>
      <c r="B70" s="363">
        <v>633005</v>
      </c>
      <c r="C70" s="365">
        <v>7609</v>
      </c>
      <c r="F70" s="229"/>
    </row>
    <row r="71" spans="1:6">
      <c r="A71" s="364" t="s">
        <v>124</v>
      </c>
      <c r="B71" s="363">
        <v>632005</v>
      </c>
      <c r="C71" s="365">
        <v>1321</v>
      </c>
      <c r="F71" s="229"/>
    </row>
    <row r="72" spans="1:6">
      <c r="A72" s="364" t="s">
        <v>123</v>
      </c>
      <c r="B72" s="363">
        <v>534006</v>
      </c>
      <c r="C72" s="365">
        <v>6562</v>
      </c>
      <c r="F72" s="229"/>
    </row>
    <row r="73" spans="1:6">
      <c r="A73" s="364" t="s">
        <v>72</v>
      </c>
      <c r="B73" s="363">
        <v>411000</v>
      </c>
      <c r="C73" s="365">
        <v>164792</v>
      </c>
      <c r="F73" s="229"/>
    </row>
    <row r="74" spans="1:6">
      <c r="A74" s="364" t="s">
        <v>125</v>
      </c>
      <c r="B74" s="363">
        <v>534007</v>
      </c>
      <c r="C74" s="365">
        <v>11461</v>
      </c>
      <c r="F74" s="229"/>
    </row>
    <row r="75" spans="1:6">
      <c r="A75" s="364" t="s">
        <v>339</v>
      </c>
      <c r="B75" s="363">
        <v>432004</v>
      </c>
      <c r="C75" s="365">
        <v>15723</v>
      </c>
      <c r="F75" s="229"/>
    </row>
    <row r="76" spans="1:6">
      <c r="A76" s="364" t="s">
        <v>126</v>
      </c>
      <c r="B76" s="363">
        <v>635007</v>
      </c>
      <c r="C76" s="365">
        <v>4686</v>
      </c>
      <c r="F76" s="229"/>
    </row>
    <row r="77" spans="1:6">
      <c r="A77" s="364" t="s">
        <v>340</v>
      </c>
      <c r="B77" s="363">
        <v>635008</v>
      </c>
      <c r="C77" s="365">
        <v>5360</v>
      </c>
      <c r="F77" s="229"/>
    </row>
    <row r="78" spans="1:6">
      <c r="A78" s="364" t="s">
        <v>127</v>
      </c>
      <c r="B78" s="363">
        <v>438001</v>
      </c>
      <c r="C78" s="365">
        <v>35268</v>
      </c>
      <c r="F78" s="229"/>
    </row>
    <row r="79" spans="1:6">
      <c r="A79" s="364" t="s">
        <v>128</v>
      </c>
      <c r="B79" s="363">
        <v>532005</v>
      </c>
      <c r="C79" s="365">
        <v>5622</v>
      </c>
      <c r="F79" s="229"/>
    </row>
    <row r="80" spans="1:6">
      <c r="A80" s="364" t="s">
        <v>686</v>
      </c>
      <c r="B80" s="363">
        <v>532006</v>
      </c>
      <c r="C80" s="365">
        <v>23533</v>
      </c>
      <c r="F80" s="229"/>
    </row>
    <row r="81" spans="1:6">
      <c r="A81" s="364" t="s">
        <v>129</v>
      </c>
      <c r="B81" s="363">
        <v>631003</v>
      </c>
      <c r="C81" s="365">
        <v>3634</v>
      </c>
      <c r="F81" s="229"/>
    </row>
    <row r="82" spans="1:6">
      <c r="A82" s="364" t="s">
        <v>130</v>
      </c>
      <c r="B82" s="363">
        <v>533004</v>
      </c>
      <c r="C82" s="365">
        <v>8705</v>
      </c>
      <c r="F82" s="229"/>
    </row>
    <row r="83" spans="1:6">
      <c r="A83" s="364" t="s">
        <v>341</v>
      </c>
      <c r="B83" s="363">
        <v>438002</v>
      </c>
      <c r="C83" s="365">
        <v>42389</v>
      </c>
      <c r="F83" s="229"/>
    </row>
    <row r="84" spans="1:6">
      <c r="A84" s="364" t="s">
        <v>131</v>
      </c>
      <c r="B84" s="363">
        <v>532007</v>
      </c>
      <c r="C84" s="365">
        <v>5162</v>
      </c>
      <c r="F84" s="229"/>
    </row>
    <row r="85" spans="1:6">
      <c r="A85" s="364" t="s">
        <v>132</v>
      </c>
      <c r="B85" s="363">
        <v>631004</v>
      </c>
      <c r="C85" s="365">
        <v>4729</v>
      </c>
      <c r="F85" s="229"/>
    </row>
    <row r="86" spans="1:6">
      <c r="A86" s="364" t="s">
        <v>133</v>
      </c>
      <c r="B86" s="363">
        <v>534008</v>
      </c>
      <c r="C86" s="365">
        <v>9097</v>
      </c>
      <c r="F86" s="229"/>
    </row>
    <row r="87" spans="1:6">
      <c r="A87" s="364" t="s">
        <v>134</v>
      </c>
      <c r="B87" s="363">
        <v>440006</v>
      </c>
      <c r="C87" s="365">
        <v>5800</v>
      </c>
      <c r="F87" s="229"/>
    </row>
    <row r="88" spans="1:6">
      <c r="A88" s="364" t="s">
        <v>135</v>
      </c>
      <c r="B88" s="363">
        <v>634002</v>
      </c>
      <c r="C88" s="365">
        <v>7405</v>
      </c>
      <c r="F88" s="229"/>
    </row>
    <row r="89" spans="1:6">
      <c r="A89" s="364" t="s">
        <v>687</v>
      </c>
      <c r="B89" s="363">
        <v>635009</v>
      </c>
      <c r="C89" s="365">
        <v>6284</v>
      </c>
      <c r="F89" s="229"/>
    </row>
    <row r="90" spans="1:6">
      <c r="A90" s="364" t="s">
        <v>136</v>
      </c>
      <c r="B90" s="363">
        <v>438003</v>
      </c>
      <c r="C90" s="365">
        <v>11500</v>
      </c>
      <c r="F90" s="229"/>
    </row>
    <row r="91" spans="1:6">
      <c r="A91" s="364" t="s">
        <v>137</v>
      </c>
      <c r="B91" s="363">
        <v>631005</v>
      </c>
      <c r="C91" s="365">
        <v>2570</v>
      </c>
      <c r="F91" s="229"/>
    </row>
    <row r="92" spans="1:6">
      <c r="A92" s="364" t="s">
        <v>138</v>
      </c>
      <c r="B92" s="363">
        <v>532008</v>
      </c>
      <c r="C92" s="365">
        <v>9591</v>
      </c>
      <c r="F92" s="229"/>
    </row>
    <row r="93" spans="1:6">
      <c r="A93" s="364" t="s">
        <v>139</v>
      </c>
      <c r="B93" s="363">
        <v>631006</v>
      </c>
      <c r="C93" s="365">
        <v>11367</v>
      </c>
      <c r="F93" s="229"/>
    </row>
    <row r="94" spans="1:6">
      <c r="A94" s="364" t="s">
        <v>140</v>
      </c>
      <c r="B94" s="363">
        <v>431006</v>
      </c>
      <c r="C94" s="365">
        <v>6657</v>
      </c>
      <c r="F94" s="229"/>
    </row>
    <row r="95" spans="1:6">
      <c r="A95" s="364" t="s">
        <v>688</v>
      </c>
      <c r="B95" s="363">
        <v>631007</v>
      </c>
      <c r="C95" s="365">
        <v>7119</v>
      </c>
      <c r="F95" s="229"/>
    </row>
    <row r="96" spans="1:6">
      <c r="A96" s="364" t="s">
        <v>141</v>
      </c>
      <c r="B96" s="363">
        <v>533005</v>
      </c>
      <c r="C96" s="365">
        <v>2422</v>
      </c>
      <c r="F96" s="229"/>
    </row>
    <row r="97" spans="1:6">
      <c r="A97" s="364" t="s">
        <v>342</v>
      </c>
      <c r="B97" s="363">
        <v>439003</v>
      </c>
      <c r="C97" s="365">
        <v>17040</v>
      </c>
      <c r="F97" s="229"/>
    </row>
    <row r="98" spans="1:6">
      <c r="A98" s="364" t="s">
        <v>142</v>
      </c>
      <c r="B98" s="363">
        <v>533006</v>
      </c>
      <c r="C98" s="365">
        <v>8028</v>
      </c>
      <c r="F98" s="229"/>
    </row>
    <row r="99" spans="1:6">
      <c r="A99" s="364" t="s">
        <v>143</v>
      </c>
      <c r="B99" s="363">
        <v>432005</v>
      </c>
      <c r="C99" s="365">
        <v>6405</v>
      </c>
      <c r="F99" s="229"/>
    </row>
    <row r="100" spans="1:6">
      <c r="A100" s="364" t="s">
        <v>343</v>
      </c>
      <c r="B100" s="363">
        <v>436002</v>
      </c>
      <c r="C100" s="365">
        <v>13645</v>
      </c>
      <c r="F100" s="229"/>
    </row>
    <row r="101" spans="1:6">
      <c r="A101" s="364" t="s">
        <v>144</v>
      </c>
      <c r="B101" s="363">
        <v>437006</v>
      </c>
      <c r="C101" s="365">
        <v>14099</v>
      </c>
      <c r="F101" s="229"/>
    </row>
    <row r="102" spans="1:6">
      <c r="A102" s="364" t="s">
        <v>689</v>
      </c>
      <c r="B102" s="363">
        <v>435007</v>
      </c>
      <c r="C102" s="365">
        <v>16162</v>
      </c>
      <c r="F102" s="229"/>
    </row>
    <row r="103" spans="1:6">
      <c r="A103" s="364" t="s">
        <v>145</v>
      </c>
      <c r="B103" s="363">
        <v>432006</v>
      </c>
      <c r="C103" s="365">
        <v>8147</v>
      </c>
      <c r="F103" s="229"/>
    </row>
    <row r="104" spans="1:6">
      <c r="A104" s="364" t="s">
        <v>344</v>
      </c>
      <c r="B104" s="363">
        <v>436003</v>
      </c>
      <c r="C104" s="365">
        <v>22551</v>
      </c>
      <c r="F104" s="229"/>
    </row>
    <row r="105" spans="1:6">
      <c r="A105" s="364" t="s">
        <v>146</v>
      </c>
      <c r="B105" s="363">
        <v>532009</v>
      </c>
      <c r="C105" s="365">
        <v>10043</v>
      </c>
      <c r="F105" s="229"/>
    </row>
    <row r="106" spans="1:6">
      <c r="A106" s="364" t="s">
        <v>147</v>
      </c>
      <c r="B106" s="363">
        <v>636003</v>
      </c>
      <c r="C106" s="365">
        <v>19435</v>
      </c>
      <c r="F106" s="229"/>
    </row>
    <row r="107" spans="1:6">
      <c r="A107" s="364" t="s">
        <v>148</v>
      </c>
      <c r="B107" s="363">
        <v>633007</v>
      </c>
      <c r="C107" s="365">
        <v>5369</v>
      </c>
      <c r="F107" s="229"/>
    </row>
    <row r="108" spans="1:6">
      <c r="A108" s="364" t="s">
        <v>149</v>
      </c>
      <c r="B108" s="363">
        <v>535003</v>
      </c>
      <c r="C108" s="365">
        <v>2398</v>
      </c>
      <c r="F108" s="229"/>
    </row>
    <row r="109" spans="1:6">
      <c r="A109" s="364" t="s">
        <v>345</v>
      </c>
      <c r="B109" s="363">
        <v>634003</v>
      </c>
      <c r="C109" s="365">
        <v>10658</v>
      </c>
      <c r="F109" s="229"/>
    </row>
    <row r="110" spans="1:6">
      <c r="A110" s="364" t="s">
        <v>150</v>
      </c>
      <c r="B110" s="363">
        <v>531004</v>
      </c>
      <c r="C110" s="365">
        <v>7217</v>
      </c>
      <c r="F110" s="229"/>
    </row>
    <row r="111" spans="1:6">
      <c r="A111" s="364" t="s">
        <v>151</v>
      </c>
      <c r="B111" s="363">
        <v>432007</v>
      </c>
      <c r="C111" s="365">
        <v>2785</v>
      </c>
      <c r="F111" s="229"/>
    </row>
    <row r="112" spans="1:6">
      <c r="A112" s="364" t="s">
        <v>152</v>
      </c>
      <c r="B112" s="363">
        <v>631008</v>
      </c>
      <c r="C112" s="365">
        <v>8745</v>
      </c>
      <c r="F112" s="229"/>
    </row>
    <row r="113" spans="1:6">
      <c r="A113" s="364" t="s">
        <v>347</v>
      </c>
      <c r="B113" s="363">
        <v>440007</v>
      </c>
      <c r="C113" s="365">
        <v>8902</v>
      </c>
      <c r="F113" s="229"/>
    </row>
    <row r="114" spans="1:6">
      <c r="A114" s="364" t="s">
        <v>153</v>
      </c>
      <c r="B114" s="363">
        <v>435008</v>
      </c>
      <c r="C114" s="365">
        <v>2369</v>
      </c>
      <c r="F114" s="229"/>
    </row>
    <row r="115" spans="1:6">
      <c r="A115" s="364" t="s">
        <v>346</v>
      </c>
      <c r="B115" s="363">
        <v>436004</v>
      </c>
      <c r="C115" s="365">
        <v>21751</v>
      </c>
      <c r="F115" s="229"/>
    </row>
    <row r="116" spans="1:6">
      <c r="A116" s="364" t="s">
        <v>690</v>
      </c>
      <c r="B116" s="363">
        <v>635010</v>
      </c>
      <c r="C116" s="365">
        <v>2886</v>
      </c>
      <c r="F116" s="229"/>
    </row>
    <row r="117" spans="1:6">
      <c r="A117" s="364" t="s">
        <v>691</v>
      </c>
      <c r="B117" s="363">
        <v>635011</v>
      </c>
      <c r="C117" s="365">
        <v>18138</v>
      </c>
      <c r="F117" s="229"/>
    </row>
    <row r="118" spans="1:6">
      <c r="A118" s="364" t="s">
        <v>348</v>
      </c>
      <c r="B118" s="363">
        <v>412000</v>
      </c>
      <c r="C118" s="365">
        <v>775790</v>
      </c>
      <c r="F118" s="229"/>
    </row>
    <row r="119" spans="1:6">
      <c r="A119" s="364" t="s">
        <v>154</v>
      </c>
      <c r="B119" s="363">
        <v>437007</v>
      </c>
      <c r="C119" s="365">
        <v>3035</v>
      </c>
      <c r="F119" s="229"/>
    </row>
    <row r="120" spans="1:6">
      <c r="A120" s="364" t="s">
        <v>155</v>
      </c>
      <c r="B120" s="363">
        <v>535004</v>
      </c>
      <c r="C120" s="365">
        <v>3172</v>
      </c>
      <c r="F120" s="229"/>
    </row>
    <row r="121" spans="1:6">
      <c r="A121" s="364" t="s">
        <v>156</v>
      </c>
      <c r="B121" s="363">
        <v>435009</v>
      </c>
      <c r="C121" s="365">
        <v>14782</v>
      </c>
      <c r="F121" s="229"/>
    </row>
    <row r="122" spans="1:6">
      <c r="A122" s="364" t="s">
        <v>157</v>
      </c>
      <c r="B122" s="363">
        <v>440008</v>
      </c>
      <c r="C122" s="365">
        <v>31131</v>
      </c>
      <c r="F122" s="229"/>
    </row>
    <row r="123" spans="1:6">
      <c r="A123" s="364" t="s">
        <v>158</v>
      </c>
      <c r="B123" s="363">
        <v>632006</v>
      </c>
      <c r="C123" s="365">
        <v>2560</v>
      </c>
      <c r="F123" s="229"/>
    </row>
    <row r="124" spans="1:6">
      <c r="A124" s="364" t="s">
        <v>349</v>
      </c>
      <c r="B124" s="363">
        <v>434002</v>
      </c>
      <c r="C124" s="365">
        <v>25937</v>
      </c>
      <c r="F124" s="229"/>
    </row>
    <row r="125" spans="1:6">
      <c r="A125" s="364" t="s">
        <v>692</v>
      </c>
      <c r="B125" s="363">
        <v>634004</v>
      </c>
      <c r="C125" s="365">
        <v>7266</v>
      </c>
      <c r="F125" s="229"/>
    </row>
    <row r="126" spans="1:6">
      <c r="A126" s="364" t="s">
        <v>350</v>
      </c>
      <c r="B126" s="363">
        <v>634005</v>
      </c>
      <c r="C126" s="365">
        <v>15101</v>
      </c>
      <c r="F126" s="229"/>
    </row>
    <row r="127" spans="1:6">
      <c r="A127" s="364" t="s">
        <v>159</v>
      </c>
      <c r="B127" s="363">
        <v>534009</v>
      </c>
      <c r="C127" s="365">
        <v>4189</v>
      </c>
      <c r="F127" s="229"/>
    </row>
    <row r="128" spans="1:6">
      <c r="A128" s="364" t="s">
        <v>351</v>
      </c>
      <c r="B128" s="363">
        <v>631009</v>
      </c>
      <c r="C128" s="365">
        <v>70366</v>
      </c>
      <c r="F128" s="229"/>
    </row>
    <row r="129" spans="1:6">
      <c r="A129" s="364" t="s">
        <v>160</v>
      </c>
      <c r="B129" s="363">
        <v>633008</v>
      </c>
      <c r="C129" s="365">
        <v>9039</v>
      </c>
      <c r="F129" s="229"/>
    </row>
    <row r="130" spans="1:6">
      <c r="A130" s="364" t="s">
        <v>161</v>
      </c>
      <c r="B130" s="363">
        <v>633009</v>
      </c>
      <c r="C130" s="365">
        <v>13016</v>
      </c>
      <c r="F130" s="229"/>
    </row>
    <row r="131" spans="1:6">
      <c r="A131" s="364" t="s">
        <v>162</v>
      </c>
      <c r="B131" s="363">
        <v>431007</v>
      </c>
      <c r="C131" s="365">
        <v>10886</v>
      </c>
      <c r="F131" s="229"/>
    </row>
    <row r="132" spans="1:6">
      <c r="A132" s="364" t="s">
        <v>352</v>
      </c>
      <c r="B132" s="363">
        <v>440009</v>
      </c>
      <c r="C132" s="365">
        <v>7250</v>
      </c>
      <c r="F132" s="229"/>
    </row>
    <row r="133" spans="1:6">
      <c r="A133" s="364" t="s">
        <v>693</v>
      </c>
      <c r="B133" s="363">
        <v>439004</v>
      </c>
      <c r="C133" s="365">
        <v>11776</v>
      </c>
      <c r="F133" s="229"/>
    </row>
    <row r="134" spans="1:6">
      <c r="A134" s="364" t="s">
        <v>694</v>
      </c>
      <c r="B134" s="363">
        <v>435010</v>
      </c>
      <c r="C134" s="365">
        <v>23841</v>
      </c>
      <c r="F134" s="229"/>
    </row>
    <row r="135" spans="1:6">
      <c r="A135" s="364" t="s">
        <v>163</v>
      </c>
      <c r="B135" s="363">
        <v>535005</v>
      </c>
      <c r="C135" s="365">
        <v>2783</v>
      </c>
      <c r="F135" s="229"/>
    </row>
    <row r="136" spans="1:6">
      <c r="A136" s="364" t="s">
        <v>353</v>
      </c>
      <c r="B136" s="363">
        <v>635012</v>
      </c>
      <c r="C136" s="365">
        <v>3915</v>
      </c>
      <c r="F136" s="229"/>
    </row>
    <row r="137" spans="1:6">
      <c r="A137" s="364" t="s">
        <v>164</v>
      </c>
      <c r="B137" s="363">
        <v>433004</v>
      </c>
      <c r="C137" s="365">
        <v>11006</v>
      </c>
      <c r="F137" s="229"/>
    </row>
    <row r="138" spans="1:6">
      <c r="A138" s="364" t="s">
        <v>354</v>
      </c>
      <c r="B138" s="363">
        <v>631010</v>
      </c>
      <c r="C138" s="365">
        <v>5521</v>
      </c>
      <c r="F138" s="229"/>
    </row>
    <row r="139" spans="1:6">
      <c r="A139" s="364" t="s">
        <v>165</v>
      </c>
      <c r="B139" s="363">
        <v>531005</v>
      </c>
      <c r="C139" s="365">
        <v>94996</v>
      </c>
      <c r="F139" s="229"/>
    </row>
    <row r="140" spans="1:6">
      <c r="A140" s="364" t="s">
        <v>166</v>
      </c>
      <c r="B140" s="363">
        <v>634006</v>
      </c>
      <c r="C140" s="365">
        <v>2901</v>
      </c>
      <c r="F140" s="229"/>
    </row>
    <row r="141" spans="1:6">
      <c r="A141" s="364" t="s">
        <v>695</v>
      </c>
      <c r="B141" s="363">
        <v>433005</v>
      </c>
      <c r="C141" s="365">
        <v>17143</v>
      </c>
      <c r="F141" s="229"/>
    </row>
    <row r="142" spans="1:6">
      <c r="A142" s="364" t="s">
        <v>355</v>
      </c>
      <c r="B142" s="363">
        <v>534010</v>
      </c>
      <c r="C142" s="365">
        <v>12594</v>
      </c>
      <c r="F142" s="229"/>
    </row>
    <row r="143" spans="1:6">
      <c r="A143" s="364" t="s">
        <v>167</v>
      </c>
      <c r="B143" s="363">
        <v>434003</v>
      </c>
      <c r="C143" s="365">
        <v>5394</v>
      </c>
      <c r="F143" s="229"/>
    </row>
    <row r="144" spans="1:6">
      <c r="A144" s="364" t="s">
        <v>168</v>
      </c>
      <c r="B144" s="363">
        <v>440010</v>
      </c>
      <c r="C144" s="365">
        <v>3069</v>
      </c>
      <c r="F144" s="229"/>
    </row>
    <row r="145" spans="1:6">
      <c r="A145" s="364" t="s">
        <v>169</v>
      </c>
      <c r="B145" s="363">
        <v>431008</v>
      </c>
      <c r="C145" s="365">
        <v>4181</v>
      </c>
      <c r="F145" s="229"/>
    </row>
    <row r="146" spans="1:6">
      <c r="A146" s="364" t="s">
        <v>170</v>
      </c>
      <c r="B146" s="363">
        <v>431009</v>
      </c>
      <c r="C146" s="365">
        <v>4177</v>
      </c>
      <c r="F146" s="229"/>
    </row>
    <row r="147" spans="1:6">
      <c r="A147" s="364" t="s">
        <v>171</v>
      </c>
      <c r="B147" s="363">
        <v>434004</v>
      </c>
      <c r="C147" s="365">
        <v>5475</v>
      </c>
      <c r="F147" s="229"/>
    </row>
    <row r="148" spans="1:6">
      <c r="A148" s="364" t="s">
        <v>356</v>
      </c>
      <c r="B148" s="363">
        <v>535006</v>
      </c>
      <c r="C148" s="365">
        <v>2382</v>
      </c>
      <c r="F148" s="229"/>
    </row>
    <row r="149" spans="1:6">
      <c r="A149" s="364" t="s">
        <v>172</v>
      </c>
      <c r="B149" s="363">
        <v>535007</v>
      </c>
      <c r="C149" s="365">
        <v>4603</v>
      </c>
      <c r="F149" s="229"/>
    </row>
    <row r="150" spans="1:6">
      <c r="A150" s="364" t="s">
        <v>357</v>
      </c>
      <c r="B150" s="363">
        <v>633010</v>
      </c>
      <c r="C150" s="365">
        <v>5706</v>
      </c>
      <c r="F150" s="229"/>
    </row>
    <row r="151" spans="1:6">
      <c r="A151" s="364" t="s">
        <v>173</v>
      </c>
      <c r="B151" s="363">
        <v>532010</v>
      </c>
      <c r="C151" s="365">
        <v>6563</v>
      </c>
      <c r="F151" s="229"/>
    </row>
    <row r="152" spans="1:6">
      <c r="A152" s="364" t="s">
        <v>358</v>
      </c>
      <c r="B152" s="363">
        <v>432008</v>
      </c>
      <c r="C152" s="365">
        <v>28210</v>
      </c>
      <c r="F152" s="229"/>
    </row>
    <row r="153" spans="1:6">
      <c r="A153" s="364" t="s">
        <v>360</v>
      </c>
      <c r="B153" s="363">
        <v>432009</v>
      </c>
      <c r="C153" s="365">
        <v>4762</v>
      </c>
      <c r="F153" s="229"/>
    </row>
    <row r="154" spans="1:6">
      <c r="A154" s="364" t="s">
        <v>361</v>
      </c>
      <c r="B154" s="363">
        <v>433006</v>
      </c>
      <c r="C154" s="365">
        <v>26614</v>
      </c>
      <c r="F154" s="229"/>
    </row>
    <row r="155" spans="1:6">
      <c r="A155" s="364" t="s">
        <v>176</v>
      </c>
      <c r="B155" s="363">
        <v>431010</v>
      </c>
      <c r="C155" s="365">
        <v>3666</v>
      </c>
      <c r="F155" s="229"/>
    </row>
    <row r="156" spans="1:6">
      <c r="A156" s="364" t="s">
        <v>362</v>
      </c>
      <c r="B156" s="363">
        <v>432010</v>
      </c>
      <c r="C156" s="365">
        <v>21018</v>
      </c>
      <c r="F156" s="229"/>
    </row>
    <row r="157" spans="1:6">
      <c r="A157" s="364" t="s">
        <v>177</v>
      </c>
      <c r="B157" s="363">
        <v>432011</v>
      </c>
      <c r="C157" s="365">
        <v>14859</v>
      </c>
      <c r="F157" s="229"/>
    </row>
    <row r="158" spans="1:6">
      <c r="A158" s="364" t="s">
        <v>359</v>
      </c>
      <c r="B158" s="363">
        <v>636004</v>
      </c>
      <c r="C158" s="365">
        <v>6226</v>
      </c>
      <c r="F158" s="229"/>
    </row>
    <row r="159" spans="1:6">
      <c r="A159" s="364" t="s">
        <v>174</v>
      </c>
      <c r="B159" s="363">
        <v>631011</v>
      </c>
      <c r="C159" s="365">
        <v>8796</v>
      </c>
      <c r="F159" s="229"/>
    </row>
    <row r="160" spans="1:6">
      <c r="A160" s="364" t="s">
        <v>175</v>
      </c>
      <c r="B160" s="363">
        <v>435011</v>
      </c>
      <c r="C160" s="365">
        <v>7481</v>
      </c>
      <c r="F160" s="229"/>
    </row>
    <row r="161" spans="1:6">
      <c r="A161" s="364" t="s">
        <v>363</v>
      </c>
      <c r="B161" s="363">
        <v>531006</v>
      </c>
      <c r="C161" s="365">
        <v>13940</v>
      </c>
      <c r="F161" s="229"/>
    </row>
    <row r="162" spans="1:6">
      <c r="A162" s="364" t="s">
        <v>178</v>
      </c>
      <c r="B162" s="363">
        <v>435012</v>
      </c>
      <c r="C162" s="365">
        <v>14838</v>
      </c>
      <c r="F162" s="229"/>
    </row>
    <row r="163" spans="1:6">
      <c r="A163" s="364" t="s">
        <v>364</v>
      </c>
      <c r="B163" s="363">
        <v>634007</v>
      </c>
      <c r="C163" s="365">
        <v>10059</v>
      </c>
      <c r="F163" s="229"/>
    </row>
    <row r="164" spans="1:6">
      <c r="A164" s="364" t="s">
        <v>179</v>
      </c>
      <c r="B164" s="363">
        <v>634008</v>
      </c>
      <c r="C164" s="365">
        <v>5483</v>
      </c>
      <c r="F164" s="229"/>
    </row>
    <row r="165" spans="1:6">
      <c r="A165" s="364" t="s">
        <v>180</v>
      </c>
      <c r="B165" s="363">
        <v>633011</v>
      </c>
      <c r="C165" s="365">
        <v>5300</v>
      </c>
      <c r="F165" s="229"/>
    </row>
    <row r="166" spans="1:6">
      <c r="A166" s="364" t="s">
        <v>365</v>
      </c>
      <c r="B166" s="363">
        <v>533007</v>
      </c>
      <c r="C166" s="365">
        <v>13093</v>
      </c>
      <c r="F166" s="229"/>
    </row>
    <row r="167" spans="1:6">
      <c r="A167" s="364" t="s">
        <v>366</v>
      </c>
      <c r="B167" s="363">
        <v>532011</v>
      </c>
      <c r="C167" s="365">
        <v>19596</v>
      </c>
      <c r="F167" s="229"/>
    </row>
    <row r="168" spans="1:6">
      <c r="A168" s="364" t="s">
        <v>181</v>
      </c>
      <c r="B168" s="363">
        <v>635013</v>
      </c>
      <c r="C168" s="365">
        <v>3315</v>
      </c>
      <c r="F168" s="229"/>
    </row>
    <row r="169" spans="1:6">
      <c r="A169" s="364" t="s">
        <v>182</v>
      </c>
      <c r="B169" s="363">
        <v>438004</v>
      </c>
      <c r="C169" s="365">
        <v>14444</v>
      </c>
      <c r="F169" s="229"/>
    </row>
    <row r="170" spans="1:6">
      <c r="A170" s="364" t="s">
        <v>183</v>
      </c>
      <c r="B170" s="363">
        <v>435013</v>
      </c>
      <c r="C170" s="365">
        <v>4880</v>
      </c>
      <c r="F170" s="229"/>
    </row>
    <row r="171" spans="1:6">
      <c r="A171" s="364" t="s">
        <v>367</v>
      </c>
      <c r="B171" s="363">
        <v>435014</v>
      </c>
      <c r="C171" s="365">
        <v>103184</v>
      </c>
      <c r="F171" s="229"/>
    </row>
    <row r="172" spans="1:6">
      <c r="A172" s="364" t="s">
        <v>184</v>
      </c>
      <c r="B172" s="363">
        <v>435015</v>
      </c>
      <c r="C172" s="365">
        <v>7425</v>
      </c>
      <c r="F172" s="229"/>
    </row>
    <row r="173" spans="1:6">
      <c r="A173" s="364" t="s">
        <v>368</v>
      </c>
      <c r="B173" s="363">
        <v>436005</v>
      </c>
      <c r="C173" s="365">
        <v>28720</v>
      </c>
      <c r="F173" s="229"/>
    </row>
    <row r="174" spans="1:6">
      <c r="A174" s="364" t="s">
        <v>369</v>
      </c>
      <c r="B174" s="363">
        <v>635014</v>
      </c>
      <c r="C174" s="365">
        <v>3000</v>
      </c>
      <c r="F174" s="229"/>
    </row>
    <row r="175" spans="1:6">
      <c r="A175" s="364" t="s">
        <v>185</v>
      </c>
      <c r="B175" s="363">
        <v>632007</v>
      </c>
      <c r="C175" s="365">
        <v>3208</v>
      </c>
      <c r="F175" s="229"/>
    </row>
    <row r="176" spans="1:6">
      <c r="A176" s="364" t="s">
        <v>725</v>
      </c>
      <c r="B176" s="363">
        <v>632008</v>
      </c>
      <c r="C176" s="365">
        <v>2974</v>
      </c>
      <c r="F176" s="229"/>
    </row>
    <row r="177" spans="1:6">
      <c r="A177" s="364" t="s">
        <v>186</v>
      </c>
      <c r="B177" s="363">
        <v>439005</v>
      </c>
      <c r="C177" s="365">
        <v>7905</v>
      </c>
      <c r="F177" s="229"/>
    </row>
    <row r="178" spans="1:6">
      <c r="A178" s="364" t="s">
        <v>187</v>
      </c>
      <c r="B178" s="363">
        <v>633012</v>
      </c>
      <c r="C178" s="365">
        <v>5754</v>
      </c>
      <c r="F178" s="229"/>
    </row>
    <row r="179" spans="1:6">
      <c r="A179" s="364" t="s">
        <v>696</v>
      </c>
      <c r="B179" s="363">
        <v>431011</v>
      </c>
      <c r="C179" s="365">
        <v>27610</v>
      </c>
      <c r="F179" s="229"/>
    </row>
    <row r="180" spans="1:6">
      <c r="A180" s="364" t="s">
        <v>370</v>
      </c>
      <c r="B180" s="363">
        <v>532012</v>
      </c>
      <c r="C180" s="365">
        <v>21142</v>
      </c>
      <c r="F180" s="229"/>
    </row>
    <row r="181" spans="1:6">
      <c r="A181" s="364" t="s">
        <v>371</v>
      </c>
      <c r="B181" s="363">
        <v>535008</v>
      </c>
      <c r="C181" s="365">
        <v>4625</v>
      </c>
      <c r="F181" s="229"/>
    </row>
    <row r="182" spans="1:6">
      <c r="A182" s="364" t="s">
        <v>372</v>
      </c>
      <c r="B182" s="363">
        <v>632009</v>
      </c>
      <c r="C182" s="365">
        <v>6996</v>
      </c>
      <c r="F182" s="229"/>
    </row>
    <row r="183" spans="1:6">
      <c r="A183" s="364" t="s">
        <v>188</v>
      </c>
      <c r="B183" s="363">
        <v>636005</v>
      </c>
      <c r="C183" s="365">
        <v>2756</v>
      </c>
      <c r="F183" s="229"/>
    </row>
    <row r="184" spans="1:6">
      <c r="A184" s="364" t="s">
        <v>373</v>
      </c>
      <c r="B184" s="363">
        <v>636006</v>
      </c>
      <c r="C184" s="365">
        <v>12798</v>
      </c>
      <c r="F184" s="229"/>
    </row>
    <row r="185" spans="1:6">
      <c r="A185" s="364" t="s">
        <v>697</v>
      </c>
      <c r="B185" s="363">
        <v>531007</v>
      </c>
      <c r="C185" s="365">
        <v>8108</v>
      </c>
      <c r="F185" s="229"/>
    </row>
    <row r="186" spans="1:6">
      <c r="A186" s="364" t="s">
        <v>374</v>
      </c>
      <c r="B186" s="363">
        <v>438005</v>
      </c>
      <c r="C186" s="365">
        <v>19426</v>
      </c>
      <c r="F186" s="229"/>
    </row>
    <row r="187" spans="1:6">
      <c r="A187" s="364" t="s">
        <v>698</v>
      </c>
      <c r="B187" s="363">
        <v>631012</v>
      </c>
      <c r="C187" s="365">
        <v>4834</v>
      </c>
      <c r="F187" s="229"/>
    </row>
    <row r="188" spans="1:6">
      <c r="A188" s="364" t="s">
        <v>375</v>
      </c>
      <c r="B188" s="363">
        <v>431012</v>
      </c>
      <c r="C188" s="365">
        <v>3473</v>
      </c>
      <c r="F188" s="229"/>
    </row>
    <row r="189" spans="1:6">
      <c r="A189" s="364" t="s">
        <v>189</v>
      </c>
      <c r="B189" s="363">
        <v>440011</v>
      </c>
      <c r="C189" s="365">
        <v>2960</v>
      </c>
      <c r="F189" s="229"/>
    </row>
    <row r="190" spans="1:6">
      <c r="A190" s="364" t="s">
        <v>376</v>
      </c>
      <c r="B190" s="363">
        <v>436006</v>
      </c>
      <c r="C190" s="365">
        <v>18810</v>
      </c>
      <c r="F190" s="229"/>
    </row>
    <row r="191" spans="1:6">
      <c r="A191" s="364" t="s">
        <v>190</v>
      </c>
      <c r="B191" s="363">
        <v>631013</v>
      </c>
      <c r="C191" s="365">
        <v>6380</v>
      </c>
      <c r="F191" s="229"/>
    </row>
    <row r="192" spans="1:6">
      <c r="A192" s="364" t="s">
        <v>377</v>
      </c>
      <c r="B192" s="363">
        <v>633013</v>
      </c>
      <c r="C192" s="365">
        <v>15626</v>
      </c>
      <c r="F192" s="229"/>
    </row>
    <row r="193" spans="1:6">
      <c r="A193" s="364" t="s">
        <v>191</v>
      </c>
      <c r="B193" s="363">
        <v>436007</v>
      </c>
      <c r="C193" s="365">
        <v>40412</v>
      </c>
      <c r="F193" s="229"/>
    </row>
    <row r="194" spans="1:6">
      <c r="A194" s="364" t="s">
        <v>192</v>
      </c>
      <c r="B194" s="363">
        <v>532013</v>
      </c>
      <c r="C194" s="365">
        <v>4898</v>
      </c>
      <c r="F194" s="229"/>
    </row>
    <row r="195" spans="1:6">
      <c r="A195" s="364" t="s">
        <v>193</v>
      </c>
      <c r="B195" s="363">
        <v>632010</v>
      </c>
      <c r="C195" s="365">
        <v>3113</v>
      </c>
      <c r="F195" s="229"/>
    </row>
    <row r="196" spans="1:6">
      <c r="A196" s="364" t="s">
        <v>194</v>
      </c>
      <c r="B196" s="363">
        <v>439006</v>
      </c>
      <c r="C196" s="365">
        <v>6212</v>
      </c>
      <c r="F196" s="229"/>
    </row>
    <row r="197" spans="1:6">
      <c r="A197" s="364" t="s">
        <v>699</v>
      </c>
      <c r="B197" s="363">
        <v>634009</v>
      </c>
      <c r="C197" s="365">
        <v>14712</v>
      </c>
      <c r="F197" s="229"/>
    </row>
    <row r="198" spans="1:6">
      <c r="A198" s="364" t="s">
        <v>378</v>
      </c>
      <c r="B198" s="363">
        <v>535009</v>
      </c>
      <c r="C198" s="365">
        <v>7485</v>
      </c>
      <c r="F198" s="229"/>
    </row>
    <row r="199" spans="1:6">
      <c r="A199" s="364" t="s">
        <v>195</v>
      </c>
      <c r="B199" s="363">
        <v>631014</v>
      </c>
      <c r="C199" s="365">
        <v>4657</v>
      </c>
      <c r="F199" s="229"/>
    </row>
    <row r="200" spans="1:6">
      <c r="A200" s="364" t="s">
        <v>719</v>
      </c>
      <c r="B200" s="363">
        <v>437009</v>
      </c>
      <c r="C200" s="365">
        <v>10320</v>
      </c>
      <c r="F200" s="229"/>
    </row>
    <row r="201" spans="1:6">
      <c r="A201" s="364" t="s">
        <v>379</v>
      </c>
      <c r="B201" s="363">
        <v>531008</v>
      </c>
      <c r="C201" s="365">
        <v>13033</v>
      </c>
      <c r="F201" s="229"/>
    </row>
    <row r="202" spans="1:6">
      <c r="A202" s="364" t="s">
        <v>196</v>
      </c>
      <c r="B202" s="363">
        <v>631015</v>
      </c>
      <c r="C202" s="365">
        <v>17130</v>
      </c>
      <c r="F202" s="229"/>
    </row>
    <row r="203" spans="1:6">
      <c r="A203" s="364" t="s">
        <v>197</v>
      </c>
      <c r="B203" s="363">
        <v>533008</v>
      </c>
      <c r="C203" s="365">
        <v>9929</v>
      </c>
      <c r="F203" s="229"/>
    </row>
    <row r="204" spans="1:6">
      <c r="A204" s="364" t="s">
        <v>198</v>
      </c>
      <c r="B204" s="363">
        <v>439007</v>
      </c>
      <c r="C204" s="365">
        <v>10405</v>
      </c>
      <c r="F204" s="229"/>
    </row>
    <row r="205" spans="1:6">
      <c r="A205" s="364" t="s">
        <v>199</v>
      </c>
      <c r="B205" s="363">
        <v>532014</v>
      </c>
      <c r="C205" s="365">
        <v>10968</v>
      </c>
      <c r="F205" s="229"/>
    </row>
    <row r="206" spans="1:6">
      <c r="A206" s="364" t="s">
        <v>700</v>
      </c>
      <c r="B206" s="363">
        <v>439008</v>
      </c>
      <c r="C206" s="365">
        <v>25709</v>
      </c>
      <c r="F206" s="229"/>
    </row>
    <row r="207" spans="1:6">
      <c r="A207" s="364" t="s">
        <v>380</v>
      </c>
      <c r="B207" s="363">
        <v>633014</v>
      </c>
      <c r="C207" s="365">
        <v>7190</v>
      </c>
      <c r="F207" s="229"/>
    </row>
    <row r="208" spans="1:6">
      <c r="A208" s="364" t="s">
        <v>200</v>
      </c>
      <c r="B208" s="363">
        <v>634010</v>
      </c>
      <c r="C208" s="365">
        <v>2131</v>
      </c>
      <c r="F208" s="229"/>
    </row>
    <row r="209" spans="1:6">
      <c r="A209" s="364" t="s">
        <v>201</v>
      </c>
      <c r="B209" s="363">
        <v>435016</v>
      </c>
      <c r="C209" s="365">
        <v>3429</v>
      </c>
      <c r="F209" s="229"/>
    </row>
    <row r="210" spans="1:6">
      <c r="A210" s="364" t="s">
        <v>202</v>
      </c>
      <c r="B210" s="363">
        <v>631016</v>
      </c>
      <c r="C210" s="365">
        <v>6503</v>
      </c>
      <c r="F210" s="229"/>
    </row>
    <row r="211" spans="1:6">
      <c r="A211" s="364" t="s">
        <v>381</v>
      </c>
      <c r="B211" s="363">
        <v>440012</v>
      </c>
      <c r="C211" s="365">
        <v>23253</v>
      </c>
      <c r="F211" s="229"/>
    </row>
    <row r="212" spans="1:6">
      <c r="A212" s="364" t="s">
        <v>73</v>
      </c>
      <c r="B212" s="363">
        <v>611000</v>
      </c>
      <c r="C212" s="365">
        <v>204687</v>
      </c>
      <c r="F212" s="229"/>
    </row>
    <row r="213" spans="1:6">
      <c r="A213" s="364" t="s">
        <v>203</v>
      </c>
      <c r="B213" s="363">
        <v>633015</v>
      </c>
      <c r="C213" s="365">
        <v>12752</v>
      </c>
      <c r="F213" s="229"/>
    </row>
    <row r="214" spans="1:6">
      <c r="A214" s="364" t="s">
        <v>204</v>
      </c>
      <c r="B214" s="363">
        <v>440013</v>
      </c>
      <c r="C214" s="365">
        <v>2746</v>
      </c>
      <c r="F214" s="229"/>
    </row>
    <row r="215" spans="1:6">
      <c r="A215" s="364" t="s">
        <v>382</v>
      </c>
      <c r="B215" s="363">
        <v>436008</v>
      </c>
      <c r="C215" s="365">
        <v>29106</v>
      </c>
      <c r="F215" s="229"/>
    </row>
    <row r="216" spans="1:6">
      <c r="A216" s="364" t="s">
        <v>383</v>
      </c>
      <c r="B216" s="363">
        <v>433007</v>
      </c>
      <c r="C216" s="365">
        <v>17365</v>
      </c>
      <c r="F216" s="229"/>
    </row>
    <row r="217" spans="1:6">
      <c r="A217" s="364" t="s">
        <v>205</v>
      </c>
      <c r="B217" s="363">
        <v>439009</v>
      </c>
      <c r="C217" s="365">
        <v>4136</v>
      </c>
      <c r="F217" s="229"/>
    </row>
    <row r="218" spans="1:6">
      <c r="A218" s="364" t="s">
        <v>384</v>
      </c>
      <c r="B218" s="363">
        <v>534011</v>
      </c>
      <c r="C218" s="365">
        <v>16578</v>
      </c>
      <c r="F218" s="229"/>
    </row>
    <row r="219" spans="1:6">
      <c r="A219" s="364" t="s">
        <v>206</v>
      </c>
      <c r="B219" s="363">
        <v>632011</v>
      </c>
      <c r="C219" s="365">
        <v>3637</v>
      </c>
      <c r="F219" s="229"/>
    </row>
    <row r="220" spans="1:6">
      <c r="A220" s="364" t="s">
        <v>385</v>
      </c>
      <c r="B220" s="363">
        <v>535010</v>
      </c>
      <c r="C220" s="365">
        <v>3114</v>
      </c>
      <c r="F220" s="229"/>
    </row>
    <row r="221" spans="1:6">
      <c r="A221" s="364" t="s">
        <v>207</v>
      </c>
      <c r="B221" s="363">
        <v>634011</v>
      </c>
      <c r="C221" s="365">
        <v>4509</v>
      </c>
      <c r="F221" s="229"/>
    </row>
    <row r="222" spans="1:6">
      <c r="A222" s="364" t="s">
        <v>701</v>
      </c>
      <c r="B222" s="363">
        <v>635015</v>
      </c>
      <c r="C222" s="365">
        <v>24089</v>
      </c>
      <c r="F222" s="229"/>
    </row>
    <row r="223" spans="1:6">
      <c r="A223" s="364" t="s">
        <v>386</v>
      </c>
      <c r="B223" s="363">
        <v>434005</v>
      </c>
      <c r="C223" s="365">
        <v>16831</v>
      </c>
      <c r="F223" s="229"/>
    </row>
    <row r="224" spans="1:6">
      <c r="A224" s="364" t="s">
        <v>208</v>
      </c>
      <c r="B224" s="363">
        <v>634012</v>
      </c>
      <c r="C224" s="365">
        <v>3186</v>
      </c>
      <c r="F224" s="229"/>
    </row>
    <row r="225" spans="1:6">
      <c r="A225" s="364" t="s">
        <v>209</v>
      </c>
      <c r="B225" s="363">
        <v>436009</v>
      </c>
      <c r="C225" s="365">
        <v>11123</v>
      </c>
      <c r="F225" s="229"/>
    </row>
    <row r="226" spans="1:6">
      <c r="A226" s="364" t="s">
        <v>387</v>
      </c>
      <c r="B226" s="363">
        <v>434006</v>
      </c>
      <c r="C226" s="365">
        <v>18569</v>
      </c>
      <c r="F226" s="229"/>
    </row>
    <row r="227" spans="1:6">
      <c r="A227" s="364" t="s">
        <v>210</v>
      </c>
      <c r="B227" s="363">
        <v>631017</v>
      </c>
      <c r="C227" s="365">
        <v>17025</v>
      </c>
      <c r="F227" s="229"/>
    </row>
    <row r="228" spans="1:6">
      <c r="A228" s="364" t="s">
        <v>211</v>
      </c>
      <c r="B228" s="363">
        <v>532015</v>
      </c>
      <c r="C228" s="365">
        <v>8312</v>
      </c>
      <c r="F228" s="229"/>
    </row>
    <row r="229" spans="1:6">
      <c r="A229" s="364" t="s">
        <v>212</v>
      </c>
      <c r="B229" s="363">
        <v>534012</v>
      </c>
      <c r="C229" s="365">
        <v>7123</v>
      </c>
      <c r="F229" s="229"/>
    </row>
    <row r="230" spans="1:6">
      <c r="A230" s="364" t="s">
        <v>388</v>
      </c>
      <c r="B230" s="363">
        <v>431013</v>
      </c>
      <c r="C230" s="365">
        <v>33053</v>
      </c>
      <c r="F230" s="229"/>
    </row>
    <row r="231" spans="1:6">
      <c r="A231" s="364" t="s">
        <v>389</v>
      </c>
      <c r="B231" s="363">
        <v>438006</v>
      </c>
      <c r="C231" s="365">
        <v>40009</v>
      </c>
      <c r="F231" s="229"/>
    </row>
    <row r="232" spans="1:6">
      <c r="A232" s="364" t="s">
        <v>390</v>
      </c>
      <c r="B232" s="363">
        <v>435017</v>
      </c>
      <c r="C232" s="365">
        <v>14630</v>
      </c>
      <c r="F232" s="229"/>
    </row>
    <row r="233" spans="1:6">
      <c r="A233" s="364" t="s">
        <v>213</v>
      </c>
      <c r="B233" s="363">
        <v>531009</v>
      </c>
      <c r="C233" s="365">
        <v>11817</v>
      </c>
      <c r="F233" s="229"/>
    </row>
    <row r="234" spans="1:6">
      <c r="A234" s="364" t="s">
        <v>391</v>
      </c>
      <c r="B234" s="363">
        <v>531010</v>
      </c>
      <c r="C234" s="365">
        <v>9775</v>
      </c>
      <c r="F234" s="229"/>
    </row>
    <row r="235" spans="1:6">
      <c r="A235" s="364" t="s">
        <v>214</v>
      </c>
      <c r="B235" s="363">
        <v>535011</v>
      </c>
      <c r="C235" s="365">
        <v>13883</v>
      </c>
      <c r="F235" s="229"/>
    </row>
    <row r="236" spans="1:6">
      <c r="A236" s="364" t="s">
        <v>215</v>
      </c>
      <c r="B236" s="363">
        <v>431014</v>
      </c>
      <c r="C236" s="365">
        <v>7167</v>
      </c>
      <c r="F236" s="229"/>
    </row>
    <row r="237" spans="1:6">
      <c r="A237" s="364" t="s">
        <v>216</v>
      </c>
      <c r="B237" s="363">
        <v>535012</v>
      </c>
      <c r="C237" s="365">
        <v>2322</v>
      </c>
      <c r="F237" s="229"/>
    </row>
    <row r="238" spans="1:6">
      <c r="A238" s="364" t="s">
        <v>392</v>
      </c>
      <c r="B238" s="363">
        <v>532016</v>
      </c>
      <c r="C238" s="365">
        <v>5847</v>
      </c>
      <c r="F238" s="229"/>
    </row>
    <row r="239" spans="1:6">
      <c r="A239" s="364" t="s">
        <v>393</v>
      </c>
      <c r="B239" s="363">
        <v>531011</v>
      </c>
      <c r="C239" s="365">
        <v>14310</v>
      </c>
      <c r="F239" s="229"/>
    </row>
    <row r="240" spans="1:6">
      <c r="A240" s="364" t="s">
        <v>394</v>
      </c>
      <c r="B240" s="363">
        <v>635016</v>
      </c>
      <c r="C240" s="365">
        <v>4114</v>
      </c>
      <c r="F240" s="229"/>
    </row>
    <row r="241" spans="1:6">
      <c r="A241" s="364" t="s">
        <v>395</v>
      </c>
      <c r="B241" s="363">
        <v>633016</v>
      </c>
      <c r="C241" s="365">
        <v>2970</v>
      </c>
      <c r="F241" s="229"/>
    </row>
    <row r="242" spans="1:6">
      <c r="A242" s="364" t="s">
        <v>217</v>
      </c>
      <c r="B242" s="363">
        <v>436010</v>
      </c>
      <c r="C242" s="365">
        <v>9109</v>
      </c>
      <c r="F242" s="229"/>
    </row>
    <row r="243" spans="1:6">
      <c r="A243" s="364" t="s">
        <v>720</v>
      </c>
      <c r="B243" s="363">
        <v>533009</v>
      </c>
      <c r="C243" s="365">
        <v>36506</v>
      </c>
      <c r="F243" s="229"/>
    </row>
    <row r="244" spans="1:6">
      <c r="A244" s="364" t="s">
        <v>218</v>
      </c>
      <c r="B244" s="363">
        <v>440014</v>
      </c>
      <c r="C244" s="365">
        <v>5894</v>
      </c>
      <c r="F244" s="229"/>
    </row>
    <row r="245" spans="1:6">
      <c r="A245" s="364" t="s">
        <v>396</v>
      </c>
      <c r="B245" s="363">
        <v>531012</v>
      </c>
      <c r="C245" s="365">
        <v>13631</v>
      </c>
      <c r="F245" s="229"/>
    </row>
    <row r="246" spans="1:6">
      <c r="A246" s="364" t="s">
        <v>397</v>
      </c>
      <c r="B246" s="363">
        <v>431015</v>
      </c>
      <c r="C246" s="365">
        <v>5378</v>
      </c>
      <c r="F246" s="229"/>
    </row>
    <row r="247" spans="1:6">
      <c r="A247" s="364" t="s">
        <v>219</v>
      </c>
      <c r="B247" s="363">
        <v>435018</v>
      </c>
      <c r="C247" s="365">
        <v>9976</v>
      </c>
      <c r="F247" s="229"/>
    </row>
    <row r="248" spans="1:6">
      <c r="A248" s="364" t="s">
        <v>220</v>
      </c>
      <c r="B248" s="363">
        <v>633017</v>
      </c>
      <c r="C248" s="365">
        <v>14395</v>
      </c>
      <c r="F248" s="229"/>
    </row>
    <row r="249" spans="1:6">
      <c r="A249" s="364" t="s">
        <v>222</v>
      </c>
      <c r="B249" s="363">
        <v>534013</v>
      </c>
      <c r="C249" s="365">
        <v>5674</v>
      </c>
      <c r="F249" s="229"/>
    </row>
    <row r="250" spans="1:6">
      <c r="A250" s="364" t="s">
        <v>398</v>
      </c>
      <c r="B250" s="363">
        <v>531013</v>
      </c>
      <c r="C250" s="365">
        <v>10509</v>
      </c>
      <c r="F250" s="229"/>
    </row>
    <row r="251" spans="1:6">
      <c r="A251" s="364" t="s">
        <v>399</v>
      </c>
      <c r="B251" s="363">
        <v>439010</v>
      </c>
      <c r="C251" s="365">
        <v>4019</v>
      </c>
      <c r="F251" s="229"/>
    </row>
    <row r="252" spans="1:6">
      <c r="A252" s="364" t="s">
        <v>223</v>
      </c>
      <c r="B252" s="363">
        <v>431016</v>
      </c>
      <c r="C252" s="365">
        <v>14088</v>
      </c>
      <c r="F252" s="229"/>
    </row>
    <row r="253" spans="1:6">
      <c r="A253" s="364" t="s">
        <v>221</v>
      </c>
      <c r="B253" s="363">
        <v>533010</v>
      </c>
      <c r="C253" s="365">
        <v>4713</v>
      </c>
      <c r="F253" s="229"/>
    </row>
    <row r="254" spans="1:6">
      <c r="A254" s="364" t="s">
        <v>224</v>
      </c>
      <c r="B254" s="363">
        <v>632012</v>
      </c>
      <c r="C254" s="365">
        <v>5526</v>
      </c>
      <c r="F254" s="229"/>
    </row>
    <row r="255" spans="1:6">
      <c r="A255" s="364" t="s">
        <v>225</v>
      </c>
      <c r="B255" s="363">
        <v>437010</v>
      </c>
      <c r="C255" s="365">
        <v>6788</v>
      </c>
      <c r="F255" s="229"/>
    </row>
    <row r="256" spans="1:6">
      <c r="A256" s="364" t="s">
        <v>226</v>
      </c>
      <c r="B256" s="363">
        <v>438007</v>
      </c>
      <c r="C256" s="365">
        <v>9748</v>
      </c>
      <c r="F256" s="229"/>
    </row>
    <row r="257" spans="1:6">
      <c r="A257" s="364" t="s">
        <v>400</v>
      </c>
      <c r="B257" s="363">
        <v>435019</v>
      </c>
      <c r="C257" s="365">
        <v>39698</v>
      </c>
      <c r="F257" s="229"/>
    </row>
    <row r="258" spans="1:6">
      <c r="A258" s="364" t="s">
        <v>227</v>
      </c>
      <c r="B258" s="363">
        <v>634013</v>
      </c>
      <c r="C258" s="365">
        <v>3929</v>
      </c>
      <c r="F258" s="229"/>
    </row>
    <row r="259" spans="1:6">
      <c r="A259" s="364" t="s">
        <v>228</v>
      </c>
      <c r="B259" s="363">
        <v>534014</v>
      </c>
      <c r="C259" s="365">
        <v>78203</v>
      </c>
      <c r="F259" s="229"/>
    </row>
    <row r="260" spans="1:6">
      <c r="A260" s="364" t="s">
        <v>229</v>
      </c>
      <c r="B260" s="363">
        <v>636007</v>
      </c>
      <c r="C260" s="365">
        <v>4529</v>
      </c>
      <c r="F260" s="229"/>
    </row>
    <row r="261" spans="1:6">
      <c r="A261" s="364" t="s">
        <v>230</v>
      </c>
      <c r="B261" s="363">
        <v>636008</v>
      </c>
      <c r="C261" s="365">
        <v>2916</v>
      </c>
      <c r="F261" s="229"/>
    </row>
    <row r="262" spans="1:6">
      <c r="A262" s="364" t="s">
        <v>401</v>
      </c>
      <c r="B262" s="363">
        <v>634014</v>
      </c>
      <c r="C262" s="365">
        <v>14107</v>
      </c>
      <c r="F262" s="229"/>
    </row>
    <row r="263" spans="1:6">
      <c r="A263" s="364" t="s">
        <v>231</v>
      </c>
      <c r="B263" s="363">
        <v>533011</v>
      </c>
      <c r="C263" s="365">
        <v>5718</v>
      </c>
      <c r="F263" s="229"/>
    </row>
    <row r="264" spans="1:6">
      <c r="A264" s="364" t="s">
        <v>232</v>
      </c>
      <c r="B264" s="363">
        <v>533012</v>
      </c>
      <c r="C264" s="365">
        <v>3319</v>
      </c>
      <c r="F264" s="229"/>
    </row>
    <row r="265" spans="1:6">
      <c r="A265" s="364" t="s">
        <v>233</v>
      </c>
      <c r="B265" s="363">
        <v>432012</v>
      </c>
      <c r="C265" s="365">
        <v>4263</v>
      </c>
      <c r="F265" s="229"/>
    </row>
    <row r="266" spans="1:6">
      <c r="A266" s="364" t="s">
        <v>402</v>
      </c>
      <c r="B266" s="363">
        <v>437011</v>
      </c>
      <c r="C266" s="365">
        <v>15975</v>
      </c>
      <c r="F266" s="229"/>
    </row>
    <row r="267" spans="1:6">
      <c r="A267" s="364" t="s">
        <v>234</v>
      </c>
      <c r="B267" s="363">
        <v>532017</v>
      </c>
      <c r="C267" s="365">
        <v>4815</v>
      </c>
      <c r="F267" s="229"/>
    </row>
    <row r="268" spans="1:6">
      <c r="A268" s="364" t="s">
        <v>235</v>
      </c>
      <c r="B268" s="363">
        <v>432013</v>
      </c>
      <c r="C268" s="365">
        <v>5114</v>
      </c>
      <c r="F268" s="229"/>
    </row>
    <row r="269" spans="1:6">
      <c r="A269" s="364" t="s">
        <v>237</v>
      </c>
      <c r="B269" s="363">
        <v>634015</v>
      </c>
      <c r="C269" s="365">
        <v>3139</v>
      </c>
      <c r="F269" s="229"/>
    </row>
    <row r="270" spans="1:6">
      <c r="A270" s="364" t="s">
        <v>238</v>
      </c>
      <c r="B270" s="363">
        <v>437012</v>
      </c>
      <c r="C270" s="365">
        <v>2470</v>
      </c>
      <c r="F270" s="229"/>
    </row>
    <row r="271" spans="1:6">
      <c r="A271" s="364" t="s">
        <v>403</v>
      </c>
      <c r="B271" s="363">
        <v>433008</v>
      </c>
      <c r="C271" s="365">
        <v>35359</v>
      </c>
      <c r="F271" s="229"/>
    </row>
    <row r="272" spans="1:6">
      <c r="A272" s="364" t="s">
        <v>236</v>
      </c>
      <c r="B272" s="363">
        <v>431017</v>
      </c>
      <c r="C272" s="365">
        <v>10154</v>
      </c>
      <c r="F272" s="229"/>
    </row>
    <row r="273" spans="1:6">
      <c r="A273" s="364" t="s">
        <v>239</v>
      </c>
      <c r="B273" s="363">
        <v>535013</v>
      </c>
      <c r="C273" s="365">
        <v>9497</v>
      </c>
      <c r="F273" s="229"/>
    </row>
    <row r="274" spans="1:6">
      <c r="A274" s="364" t="s">
        <v>404</v>
      </c>
      <c r="B274" s="363">
        <v>438008</v>
      </c>
      <c r="C274" s="365">
        <v>29452</v>
      </c>
      <c r="F274" s="229"/>
    </row>
    <row r="275" spans="1:6">
      <c r="A275" s="364" t="s">
        <v>240</v>
      </c>
      <c r="B275" s="363">
        <v>432014</v>
      </c>
      <c r="C275" s="365">
        <v>13866</v>
      </c>
      <c r="F275" s="229"/>
    </row>
    <row r="276" spans="1:6">
      <c r="A276" s="364" t="s">
        <v>241</v>
      </c>
      <c r="B276" s="363">
        <v>534015</v>
      </c>
      <c r="C276" s="365">
        <v>3338</v>
      </c>
      <c r="F276" s="229"/>
    </row>
    <row r="277" spans="1:6">
      <c r="A277" s="364" t="s">
        <v>702</v>
      </c>
      <c r="B277" s="363">
        <v>432015</v>
      </c>
      <c r="C277" s="365">
        <v>14518</v>
      </c>
      <c r="F277" s="229"/>
    </row>
    <row r="278" spans="1:6">
      <c r="A278" s="364" t="s">
        <v>405</v>
      </c>
      <c r="B278" s="363">
        <v>440015</v>
      </c>
      <c r="C278" s="365">
        <v>5892</v>
      </c>
      <c r="F278" s="229"/>
    </row>
    <row r="279" spans="1:6">
      <c r="A279" s="364" t="s">
        <v>242</v>
      </c>
      <c r="B279" s="363">
        <v>433009</v>
      </c>
      <c r="C279" s="365">
        <v>10856</v>
      </c>
      <c r="F279" s="229"/>
    </row>
    <row r="280" spans="1:6">
      <c r="A280" s="364" t="s">
        <v>406</v>
      </c>
      <c r="B280" s="363">
        <v>633018</v>
      </c>
      <c r="C280" s="365">
        <v>5095</v>
      </c>
      <c r="F280" s="229"/>
    </row>
    <row r="281" spans="1:6">
      <c r="A281" s="364" t="s">
        <v>407</v>
      </c>
      <c r="B281" s="363">
        <v>431018</v>
      </c>
      <c r="C281" s="365">
        <v>4099</v>
      </c>
      <c r="F281" s="229"/>
    </row>
    <row r="282" spans="1:6">
      <c r="A282" s="364" t="s">
        <v>243</v>
      </c>
      <c r="B282" s="363">
        <v>632013</v>
      </c>
      <c r="C282" s="365">
        <v>2462</v>
      </c>
      <c r="F282" s="229"/>
    </row>
    <row r="283" spans="1:6">
      <c r="A283" s="364" t="s">
        <v>408</v>
      </c>
      <c r="B283" s="363">
        <v>434007</v>
      </c>
      <c r="C283" s="365">
        <v>14359</v>
      </c>
      <c r="F283" s="229"/>
    </row>
    <row r="284" spans="1:6">
      <c r="A284" s="364" t="s">
        <v>245</v>
      </c>
      <c r="B284" s="363">
        <v>636009</v>
      </c>
      <c r="C284" s="365">
        <v>1802</v>
      </c>
      <c r="F284" s="229"/>
    </row>
    <row r="285" spans="1:6">
      <c r="A285" s="364" t="s">
        <v>409</v>
      </c>
      <c r="B285" s="363">
        <v>438009</v>
      </c>
      <c r="C285" s="365">
        <v>39420</v>
      </c>
      <c r="F285" s="229"/>
    </row>
    <row r="286" spans="1:6">
      <c r="A286" s="364" t="s">
        <v>244</v>
      </c>
      <c r="B286" s="363">
        <v>435020</v>
      </c>
      <c r="C286" s="365">
        <v>5532</v>
      </c>
      <c r="F286" s="229"/>
    </row>
    <row r="287" spans="1:6">
      <c r="A287" s="364" t="s">
        <v>246</v>
      </c>
      <c r="B287" s="363">
        <v>632014</v>
      </c>
      <c r="C287" s="365">
        <v>3159</v>
      </c>
      <c r="F287" s="229"/>
    </row>
    <row r="288" spans="1:6">
      <c r="A288" s="364" t="s">
        <v>247</v>
      </c>
      <c r="B288" s="363">
        <v>634016</v>
      </c>
      <c r="C288" s="365">
        <v>3044</v>
      </c>
      <c r="F288" s="229"/>
    </row>
    <row r="289" spans="1:6">
      <c r="A289" s="364" t="s">
        <v>248</v>
      </c>
      <c r="B289" s="363">
        <v>631018</v>
      </c>
      <c r="C289" s="365">
        <v>11003</v>
      </c>
      <c r="F289" s="229"/>
    </row>
    <row r="290" spans="1:6">
      <c r="A290" s="364" t="s">
        <v>410</v>
      </c>
      <c r="B290" s="363">
        <v>634017</v>
      </c>
      <c r="C290" s="365">
        <v>7014</v>
      </c>
      <c r="F290" s="229"/>
    </row>
    <row r="291" spans="1:6">
      <c r="A291" s="364" t="s">
        <v>411</v>
      </c>
      <c r="B291" s="363">
        <v>534016</v>
      </c>
      <c r="C291" s="365">
        <v>10051</v>
      </c>
      <c r="F291" s="229"/>
    </row>
    <row r="292" spans="1:6">
      <c r="A292" s="364" t="s">
        <v>412</v>
      </c>
      <c r="B292" s="363">
        <v>440016</v>
      </c>
      <c r="C292" s="365">
        <v>17768</v>
      </c>
      <c r="F292" s="229"/>
    </row>
    <row r="293" spans="1:6">
      <c r="A293" s="364" t="s">
        <v>413</v>
      </c>
      <c r="B293" s="363">
        <v>440017</v>
      </c>
      <c r="C293" s="365">
        <v>10059</v>
      </c>
      <c r="F293" s="229"/>
    </row>
    <row r="294" spans="1:6">
      <c r="A294" s="364" t="s">
        <v>414</v>
      </c>
      <c r="B294" s="363">
        <v>435021</v>
      </c>
      <c r="C294" s="365">
        <v>20652</v>
      </c>
      <c r="F294" s="229"/>
    </row>
    <row r="295" spans="1:6">
      <c r="A295" s="364" t="s">
        <v>415</v>
      </c>
      <c r="B295" s="363">
        <v>634018</v>
      </c>
      <c r="C295" s="365">
        <v>5678</v>
      </c>
      <c r="F295" s="229"/>
    </row>
    <row r="296" spans="1:6">
      <c r="A296" s="364" t="s">
        <v>703</v>
      </c>
      <c r="B296" s="363">
        <v>632015</v>
      </c>
      <c r="C296" s="365">
        <v>5306</v>
      </c>
      <c r="F296" s="229"/>
    </row>
    <row r="297" spans="1:6">
      <c r="A297" s="364" t="s">
        <v>249</v>
      </c>
      <c r="B297" s="363">
        <v>435022</v>
      </c>
      <c r="C297" s="365">
        <v>4289</v>
      </c>
      <c r="F297" s="229"/>
    </row>
    <row r="298" spans="1:6">
      <c r="A298" s="364" t="s">
        <v>250</v>
      </c>
      <c r="B298" s="363">
        <v>439011</v>
      </c>
      <c r="C298" s="365">
        <v>14811</v>
      </c>
      <c r="F298" s="229"/>
    </row>
    <row r="299" spans="1:6">
      <c r="A299" s="364" t="s">
        <v>251</v>
      </c>
      <c r="B299" s="363">
        <v>633019</v>
      </c>
      <c r="C299" s="365">
        <v>2119</v>
      </c>
      <c r="F299" s="229"/>
    </row>
    <row r="300" spans="1:6">
      <c r="A300" s="364" t="s">
        <v>252</v>
      </c>
      <c r="B300" s="363">
        <v>633020</v>
      </c>
      <c r="C300" s="365">
        <v>11498</v>
      </c>
      <c r="F300" s="229"/>
    </row>
    <row r="301" spans="1:6">
      <c r="A301" s="364" t="s">
        <v>253</v>
      </c>
      <c r="B301" s="363">
        <v>631019</v>
      </c>
      <c r="C301" s="365">
        <v>2920</v>
      </c>
      <c r="F301" s="229"/>
    </row>
    <row r="302" spans="1:6" s="229" customFormat="1">
      <c r="A302" s="364" t="s">
        <v>255</v>
      </c>
      <c r="B302" s="363">
        <v>440018</v>
      </c>
      <c r="C302" s="365">
        <v>5849</v>
      </c>
    </row>
    <row r="303" spans="1:6">
      <c r="A303" s="364" t="s">
        <v>416</v>
      </c>
      <c r="B303" s="363">
        <v>432016</v>
      </c>
      <c r="C303" s="365">
        <v>15313</v>
      </c>
      <c r="F303" s="229"/>
    </row>
    <row r="304" spans="1:6">
      <c r="A304" s="364" t="s">
        <v>254</v>
      </c>
      <c r="B304" s="363">
        <v>634019</v>
      </c>
      <c r="C304" s="365">
        <v>3323</v>
      </c>
      <c r="F304" s="229"/>
    </row>
    <row r="305" spans="1:6">
      <c r="A305" s="364" t="s">
        <v>417</v>
      </c>
      <c r="B305" s="363">
        <v>438010</v>
      </c>
      <c r="C305" s="365">
        <v>25531</v>
      </c>
      <c r="F305" s="229"/>
    </row>
    <row r="306" spans="1:6">
      <c r="A306" s="364" t="s">
        <v>418</v>
      </c>
      <c r="B306" s="363">
        <v>434008</v>
      </c>
      <c r="C306" s="365">
        <v>47241</v>
      </c>
      <c r="F306" s="229"/>
    </row>
    <row r="307" spans="1:6">
      <c r="A307" s="364" t="s">
        <v>704</v>
      </c>
      <c r="B307" s="363">
        <v>437016</v>
      </c>
      <c r="C307" s="365">
        <v>10129</v>
      </c>
      <c r="F307" s="229"/>
    </row>
    <row r="308" spans="1:6">
      <c r="A308" s="364" t="s">
        <v>419</v>
      </c>
      <c r="B308" s="363">
        <v>439012</v>
      </c>
      <c r="C308" s="365">
        <v>11769</v>
      </c>
      <c r="F308" s="229"/>
    </row>
    <row r="309" spans="1:6">
      <c r="A309" s="364" t="s">
        <v>420</v>
      </c>
      <c r="B309" s="363">
        <v>413000</v>
      </c>
      <c r="C309" s="365">
        <v>135490</v>
      </c>
      <c r="F309" s="229"/>
    </row>
    <row r="310" spans="1:6">
      <c r="A310" s="364" t="s">
        <v>421</v>
      </c>
      <c r="B310" s="363">
        <v>440019</v>
      </c>
      <c r="C310" s="365">
        <v>8872</v>
      </c>
      <c r="F310" s="229"/>
    </row>
    <row r="311" spans="1:6">
      <c r="A311" s="364" t="s">
        <v>256</v>
      </c>
      <c r="B311" s="363">
        <v>634020</v>
      </c>
      <c r="C311" s="365">
        <v>2155</v>
      </c>
      <c r="F311" s="229"/>
    </row>
    <row r="312" spans="1:6">
      <c r="A312" s="364" t="s">
        <v>257</v>
      </c>
      <c r="B312" s="363">
        <v>432017</v>
      </c>
      <c r="C312" s="365">
        <v>6502</v>
      </c>
      <c r="F312" s="229"/>
    </row>
    <row r="313" spans="1:6">
      <c r="A313" s="364" t="s">
        <v>258</v>
      </c>
      <c r="B313" s="363">
        <v>631020</v>
      </c>
      <c r="C313" s="365">
        <v>16375</v>
      </c>
      <c r="F313" s="229"/>
    </row>
    <row r="314" spans="1:6">
      <c r="A314" s="364" t="s">
        <v>422</v>
      </c>
      <c r="B314" s="363">
        <v>432018</v>
      </c>
      <c r="C314" s="365">
        <v>25299</v>
      </c>
      <c r="F314" s="229"/>
    </row>
    <row r="315" spans="1:6">
      <c r="A315" s="364" t="s">
        <v>705</v>
      </c>
      <c r="B315" s="363">
        <v>632016</v>
      </c>
      <c r="C315" s="365">
        <v>4117</v>
      </c>
      <c r="F315" s="229"/>
    </row>
    <row r="316" spans="1:6">
      <c r="A316" s="364" t="s">
        <v>423</v>
      </c>
      <c r="B316" s="363">
        <v>531014</v>
      </c>
      <c r="C316" s="365">
        <v>18199</v>
      </c>
      <c r="F316" s="229"/>
    </row>
    <row r="317" spans="1:6">
      <c r="A317" s="364" t="s">
        <v>259</v>
      </c>
      <c r="B317" s="363">
        <v>631021</v>
      </c>
      <c r="C317" s="365">
        <v>2726</v>
      </c>
      <c r="F317" s="229"/>
    </row>
    <row r="318" spans="1:6">
      <c r="A318" s="364" t="s">
        <v>260</v>
      </c>
      <c r="B318" s="363">
        <v>531015</v>
      </c>
      <c r="C318" s="365">
        <v>5157</v>
      </c>
      <c r="F318" s="229"/>
    </row>
    <row r="319" spans="1:6">
      <c r="A319" s="364" t="s">
        <v>261</v>
      </c>
      <c r="B319" s="363">
        <v>440020</v>
      </c>
      <c r="C319" s="365">
        <v>5319</v>
      </c>
      <c r="F319" s="229"/>
    </row>
    <row r="320" spans="1:6">
      <c r="A320" s="364" t="s">
        <v>706</v>
      </c>
      <c r="B320" s="363">
        <v>631022</v>
      </c>
      <c r="C320" s="365">
        <v>1583</v>
      </c>
      <c r="F320" s="229"/>
    </row>
    <row r="321" spans="1:6">
      <c r="A321" s="364" t="s">
        <v>424</v>
      </c>
      <c r="B321" s="363">
        <v>433010</v>
      </c>
      <c r="C321" s="365">
        <v>16564</v>
      </c>
      <c r="F321" s="229"/>
    </row>
    <row r="322" spans="1:6">
      <c r="A322" s="364" t="s">
        <v>425</v>
      </c>
      <c r="B322" s="363">
        <v>534017</v>
      </c>
      <c r="C322" s="365">
        <v>4615</v>
      </c>
      <c r="F322" s="229"/>
    </row>
    <row r="323" spans="1:6">
      <c r="A323" s="364" t="s">
        <v>262</v>
      </c>
      <c r="B323" s="363">
        <v>437013</v>
      </c>
      <c r="C323" s="365">
        <v>8426</v>
      </c>
      <c r="F323" s="229"/>
    </row>
    <row r="324" spans="1:6">
      <c r="A324" s="364" t="s">
        <v>426</v>
      </c>
      <c r="B324" s="363">
        <v>440021</v>
      </c>
      <c r="C324" s="365">
        <v>6997</v>
      </c>
      <c r="F324" s="229"/>
    </row>
    <row r="325" spans="1:6">
      <c r="A325" s="364" t="s">
        <v>263</v>
      </c>
      <c r="B325" s="363">
        <v>633022</v>
      </c>
      <c r="C325" s="365">
        <v>4417</v>
      </c>
      <c r="F325" s="229"/>
    </row>
    <row r="326" spans="1:6">
      <c r="A326" s="364" t="s">
        <v>427</v>
      </c>
      <c r="B326" s="363">
        <v>432019</v>
      </c>
      <c r="C326" s="365">
        <v>16729</v>
      </c>
      <c r="F326" s="229"/>
    </row>
    <row r="327" spans="1:6">
      <c r="A327" s="364" t="s">
        <v>264</v>
      </c>
      <c r="B327" s="363">
        <v>531016</v>
      </c>
      <c r="C327" s="365">
        <v>10572</v>
      </c>
      <c r="F327" s="229"/>
    </row>
    <row r="328" spans="1:6">
      <c r="A328" s="364" t="s">
        <v>707</v>
      </c>
      <c r="B328" s="363">
        <v>433011</v>
      </c>
      <c r="C328" s="365">
        <v>24464</v>
      </c>
      <c r="F328" s="229"/>
    </row>
    <row r="329" spans="1:6">
      <c r="A329" s="364" t="s">
        <v>265</v>
      </c>
      <c r="B329" s="363">
        <v>431019</v>
      </c>
      <c r="C329" s="365">
        <v>8887</v>
      </c>
      <c r="F329" s="229"/>
    </row>
    <row r="330" spans="1:6">
      <c r="A330" s="364" t="s">
        <v>266</v>
      </c>
      <c r="B330" s="363">
        <v>636010</v>
      </c>
      <c r="C330" s="365">
        <v>2842</v>
      </c>
      <c r="F330" s="229"/>
    </row>
    <row r="331" spans="1:6">
      <c r="A331" s="364" t="s">
        <v>267</v>
      </c>
      <c r="B331" s="363">
        <v>440022</v>
      </c>
      <c r="C331" s="365">
        <v>4515</v>
      </c>
      <c r="F331" s="229"/>
    </row>
    <row r="332" spans="1:6">
      <c r="A332" s="364" t="s">
        <v>268</v>
      </c>
      <c r="B332" s="363">
        <v>435023</v>
      </c>
      <c r="C332" s="365">
        <v>11331</v>
      </c>
      <c r="F332" s="229"/>
    </row>
    <row r="333" spans="1:6">
      <c r="A333" s="364" t="s">
        <v>429</v>
      </c>
      <c r="B333" s="363">
        <v>438011</v>
      </c>
      <c r="C333" s="365">
        <v>46683</v>
      </c>
      <c r="F333" s="229"/>
    </row>
    <row r="334" spans="1:6">
      <c r="A334" s="364" t="s">
        <v>430</v>
      </c>
      <c r="B334" s="363">
        <v>535014</v>
      </c>
      <c r="C334" s="365">
        <v>2690</v>
      </c>
      <c r="F334" s="229"/>
    </row>
    <row r="335" spans="1:6">
      <c r="A335" s="364" t="s">
        <v>269</v>
      </c>
      <c r="B335" s="363">
        <v>435024</v>
      </c>
      <c r="C335" s="365">
        <v>3525</v>
      </c>
      <c r="F335" s="229"/>
    </row>
    <row r="336" spans="1:6">
      <c r="A336" s="364" t="s">
        <v>270</v>
      </c>
      <c r="B336" s="363">
        <v>632017</v>
      </c>
      <c r="C336" s="365">
        <v>2403</v>
      </c>
      <c r="F336" s="229"/>
    </row>
    <row r="337" spans="1:6">
      <c r="A337" s="364" t="s">
        <v>721</v>
      </c>
      <c r="B337" s="363">
        <v>440023</v>
      </c>
      <c r="C337" s="365">
        <v>13199</v>
      </c>
      <c r="F337" s="229"/>
    </row>
    <row r="338" spans="1:6">
      <c r="A338" s="364" t="s">
        <v>431</v>
      </c>
      <c r="B338" s="363">
        <v>635017</v>
      </c>
      <c r="C338" s="365">
        <v>2111</v>
      </c>
      <c r="F338" s="229"/>
    </row>
    <row r="339" spans="1:6">
      <c r="A339" s="364" t="s">
        <v>271</v>
      </c>
      <c r="B339" s="363">
        <v>432020</v>
      </c>
      <c r="C339" s="365">
        <v>13025</v>
      </c>
      <c r="F339" s="229"/>
    </row>
    <row r="340" spans="1:6">
      <c r="A340" s="364" t="s">
        <v>722</v>
      </c>
      <c r="B340" s="363">
        <v>632018</v>
      </c>
      <c r="C340" s="365">
        <v>14020</v>
      </c>
      <c r="F340" s="229"/>
    </row>
    <row r="341" spans="1:6">
      <c r="A341" s="364" t="s">
        <v>428</v>
      </c>
      <c r="B341" s="363">
        <v>438012</v>
      </c>
      <c r="C341" s="365">
        <v>28835</v>
      </c>
      <c r="F341" s="229"/>
    </row>
    <row r="342" spans="1:6">
      <c r="A342" s="364" t="s">
        <v>433</v>
      </c>
      <c r="B342" s="363">
        <v>533013</v>
      </c>
      <c r="C342" s="365">
        <v>9518</v>
      </c>
      <c r="F342" s="229"/>
    </row>
    <row r="343" spans="1:6">
      <c r="A343" s="364" t="s">
        <v>432</v>
      </c>
      <c r="B343" s="363">
        <v>439013</v>
      </c>
      <c r="C343" s="365">
        <v>10180</v>
      </c>
      <c r="F343" s="229"/>
    </row>
    <row r="344" spans="1:6">
      <c r="A344" s="364" t="s">
        <v>708</v>
      </c>
      <c r="B344" s="363">
        <v>433012</v>
      </c>
      <c r="C344" s="365">
        <v>67656</v>
      </c>
      <c r="F344" s="229"/>
    </row>
    <row r="345" spans="1:6">
      <c r="A345" s="364" t="s">
        <v>272</v>
      </c>
      <c r="B345" s="363">
        <v>432021</v>
      </c>
      <c r="C345" s="365">
        <v>9306</v>
      </c>
      <c r="F345" s="229"/>
    </row>
    <row r="346" spans="1:6">
      <c r="A346" s="364" t="s">
        <v>273</v>
      </c>
      <c r="B346" s="363">
        <v>633023</v>
      </c>
      <c r="C346" s="365">
        <v>10611</v>
      </c>
      <c r="F346" s="229"/>
    </row>
    <row r="347" spans="1:6">
      <c r="A347" s="364" t="s">
        <v>274</v>
      </c>
      <c r="B347" s="363">
        <v>632019</v>
      </c>
      <c r="C347" s="365">
        <v>4278</v>
      </c>
      <c r="F347" s="229"/>
    </row>
    <row r="348" spans="1:6">
      <c r="A348" s="364" t="s">
        <v>275</v>
      </c>
      <c r="B348" s="363">
        <v>439014</v>
      </c>
      <c r="C348" s="365">
        <v>6417</v>
      </c>
      <c r="F348" s="229"/>
    </row>
    <row r="349" spans="1:6">
      <c r="A349" s="364" t="s">
        <v>434</v>
      </c>
      <c r="B349" s="363">
        <v>535015</v>
      </c>
      <c r="C349" s="365">
        <v>9987</v>
      </c>
      <c r="F349" s="229"/>
    </row>
    <row r="350" spans="1:6">
      <c r="A350" s="364" t="s">
        <v>435</v>
      </c>
      <c r="B350" s="363">
        <v>435025</v>
      </c>
      <c r="C350" s="365">
        <v>16126</v>
      </c>
      <c r="F350" s="229"/>
    </row>
    <row r="351" spans="1:6">
      <c r="A351" s="364" t="s">
        <v>715</v>
      </c>
      <c r="B351" s="363">
        <v>434009</v>
      </c>
      <c r="C351" s="365">
        <v>9575</v>
      </c>
      <c r="F351" s="229"/>
    </row>
    <row r="352" spans="1:6">
      <c r="A352" s="364" t="s">
        <v>436</v>
      </c>
      <c r="B352" s="363">
        <v>535016</v>
      </c>
      <c r="C352" s="365">
        <v>10053</v>
      </c>
      <c r="F352" s="229"/>
    </row>
    <row r="353" spans="1:6">
      <c r="A353" s="364" t="s">
        <v>276</v>
      </c>
      <c r="B353" s="363">
        <v>532018</v>
      </c>
      <c r="C353" s="365">
        <v>6597</v>
      </c>
      <c r="F353" s="229"/>
    </row>
    <row r="354" spans="1:6">
      <c r="A354" s="364" t="s">
        <v>277</v>
      </c>
      <c r="B354" s="363">
        <v>435026</v>
      </c>
      <c r="C354" s="365">
        <v>12095</v>
      </c>
      <c r="F354" s="229"/>
    </row>
    <row r="355" spans="1:6">
      <c r="A355" s="364" t="s">
        <v>278</v>
      </c>
      <c r="B355" s="363">
        <v>634021</v>
      </c>
      <c r="C355" s="365">
        <v>2948</v>
      </c>
      <c r="F355" s="229"/>
    </row>
    <row r="356" spans="1:6">
      <c r="A356" s="364" t="s">
        <v>437</v>
      </c>
      <c r="B356" s="363">
        <v>436011</v>
      </c>
      <c r="C356" s="365">
        <v>15566</v>
      </c>
      <c r="F356" s="229"/>
    </row>
    <row r="357" spans="1:6">
      <c r="A357" s="364" t="s">
        <v>709</v>
      </c>
      <c r="B357" s="363">
        <v>634022</v>
      </c>
      <c r="C357" s="365">
        <v>18661</v>
      </c>
      <c r="F357" s="229"/>
    </row>
    <row r="358" spans="1:6">
      <c r="A358" s="364" t="s">
        <v>279</v>
      </c>
      <c r="B358" s="363">
        <v>535017</v>
      </c>
      <c r="C358" s="365">
        <v>2891</v>
      </c>
      <c r="F358" s="229"/>
    </row>
    <row r="359" spans="1:6">
      <c r="A359" s="364" t="s">
        <v>438</v>
      </c>
      <c r="B359" s="363">
        <v>634023</v>
      </c>
      <c r="C359" s="365">
        <v>1194</v>
      </c>
      <c r="F359" s="229"/>
    </row>
    <row r="360" spans="1:6">
      <c r="A360" s="364" t="s">
        <v>280</v>
      </c>
      <c r="B360" s="363">
        <v>432022</v>
      </c>
      <c r="C360" s="365">
        <v>16685</v>
      </c>
      <c r="F360" s="229"/>
    </row>
    <row r="361" spans="1:6">
      <c r="A361" s="364" t="s">
        <v>712</v>
      </c>
      <c r="B361" s="363">
        <v>438013</v>
      </c>
      <c r="C361" s="365">
        <v>21752</v>
      </c>
      <c r="F361" s="229"/>
    </row>
    <row r="362" spans="1:6">
      <c r="A362" s="364" t="s">
        <v>281</v>
      </c>
      <c r="B362" s="363">
        <v>533014</v>
      </c>
      <c r="C362" s="365">
        <v>8176</v>
      </c>
      <c r="F362" s="229"/>
    </row>
    <row r="363" spans="1:6">
      <c r="A363" s="364" t="s">
        <v>282</v>
      </c>
      <c r="B363" s="363">
        <v>532019</v>
      </c>
      <c r="C363" s="365">
        <v>2530</v>
      </c>
      <c r="F363" s="229"/>
    </row>
    <row r="364" spans="1:6">
      <c r="A364" s="364" t="s">
        <v>283</v>
      </c>
      <c r="B364" s="363">
        <v>532020</v>
      </c>
      <c r="C364" s="365">
        <v>6574</v>
      </c>
      <c r="F364" s="229"/>
    </row>
    <row r="365" spans="1:6">
      <c r="A365" s="364" t="s">
        <v>284</v>
      </c>
      <c r="B365" s="363">
        <v>435027</v>
      </c>
      <c r="C365" s="365">
        <v>8931</v>
      </c>
      <c r="F365" s="229"/>
    </row>
    <row r="366" spans="1:6">
      <c r="A366" s="364" t="s">
        <v>439</v>
      </c>
      <c r="B366" s="363">
        <v>532021</v>
      </c>
      <c r="C366" s="365">
        <v>13921</v>
      </c>
      <c r="F366" s="229"/>
    </row>
    <row r="367" spans="1:6">
      <c r="A367" s="364" t="s">
        <v>440</v>
      </c>
      <c r="B367" s="363">
        <v>636011</v>
      </c>
      <c r="C367" s="365">
        <v>7653</v>
      </c>
      <c r="F367" s="229"/>
    </row>
    <row r="368" spans="1:6">
      <c r="A368" s="364" t="s">
        <v>285</v>
      </c>
      <c r="B368" s="363">
        <v>633024</v>
      </c>
      <c r="C368" s="365">
        <v>4636</v>
      </c>
      <c r="F368" s="229"/>
    </row>
    <row r="369" spans="1:6">
      <c r="A369" s="364" t="s">
        <v>441</v>
      </c>
      <c r="B369" s="363">
        <v>634024</v>
      </c>
      <c r="C369" s="365">
        <v>6214</v>
      </c>
      <c r="F369" s="229"/>
    </row>
    <row r="370" spans="1:6">
      <c r="A370" s="364" t="s">
        <v>442</v>
      </c>
      <c r="B370" s="363">
        <v>534018</v>
      </c>
      <c r="C370" s="365">
        <v>21733</v>
      </c>
      <c r="F370" s="229"/>
    </row>
    <row r="371" spans="1:6">
      <c r="A371" s="364" t="s">
        <v>443</v>
      </c>
      <c r="B371" s="363">
        <v>531017</v>
      </c>
      <c r="C371" s="365">
        <v>8630</v>
      </c>
      <c r="F371" s="229"/>
    </row>
    <row r="372" spans="1:6">
      <c r="A372" s="364" t="s">
        <v>286</v>
      </c>
      <c r="B372" s="363">
        <v>534019</v>
      </c>
      <c r="C372" s="365">
        <v>4027</v>
      </c>
      <c r="F372" s="229"/>
    </row>
    <row r="373" spans="1:6">
      <c r="A373" s="364" t="s">
        <v>444</v>
      </c>
      <c r="B373" s="363">
        <v>435028</v>
      </c>
      <c r="C373" s="365">
        <v>10381</v>
      </c>
      <c r="F373" s="229"/>
    </row>
    <row r="374" spans="1:6">
      <c r="A374" s="364" t="s">
        <v>445</v>
      </c>
      <c r="B374" s="363">
        <v>434010</v>
      </c>
      <c r="C374" s="365">
        <v>10869</v>
      </c>
      <c r="F374" s="229"/>
    </row>
    <row r="375" spans="1:6">
      <c r="A375" s="364" t="s">
        <v>287</v>
      </c>
      <c r="B375" s="363">
        <v>433013</v>
      </c>
      <c r="C375" s="365">
        <v>6332</v>
      </c>
      <c r="F375" s="229"/>
    </row>
    <row r="376" spans="1:6">
      <c r="A376" s="364" t="s">
        <v>288</v>
      </c>
      <c r="B376" s="363">
        <v>436012</v>
      </c>
      <c r="C376" s="365">
        <v>9340</v>
      </c>
      <c r="F376" s="229"/>
    </row>
    <row r="377" spans="1:6">
      <c r="A377" s="364" t="s">
        <v>446</v>
      </c>
      <c r="B377" s="363">
        <v>631023</v>
      </c>
      <c r="C377" s="365">
        <v>4579</v>
      </c>
      <c r="F377" s="229"/>
    </row>
    <row r="378" spans="1:6">
      <c r="A378" s="364" t="s">
        <v>447</v>
      </c>
      <c r="B378" s="363">
        <v>439015</v>
      </c>
      <c r="C378" s="365">
        <v>30820</v>
      </c>
      <c r="F378" s="229"/>
    </row>
    <row r="379" spans="1:6">
      <c r="A379" s="364" t="s">
        <v>289</v>
      </c>
      <c r="B379" s="363">
        <v>433014</v>
      </c>
      <c r="C379" s="365">
        <v>13162</v>
      </c>
      <c r="F379" s="229"/>
    </row>
    <row r="380" spans="1:6">
      <c r="A380" s="364" t="s">
        <v>448</v>
      </c>
      <c r="B380" s="363">
        <v>633025</v>
      </c>
      <c r="C380" s="365">
        <v>4785</v>
      </c>
      <c r="F380" s="229"/>
    </row>
    <row r="381" spans="1:6">
      <c r="A381" s="364" t="s">
        <v>290</v>
      </c>
      <c r="B381" s="363">
        <v>635018</v>
      </c>
      <c r="C381" s="365">
        <v>4227</v>
      </c>
      <c r="F381" s="229"/>
    </row>
    <row r="382" spans="1:6">
      <c r="A382" s="364" t="s">
        <v>449</v>
      </c>
      <c r="B382" s="363">
        <v>535018</v>
      </c>
      <c r="C382" s="365">
        <v>3019</v>
      </c>
      <c r="F382" s="229"/>
    </row>
    <row r="383" spans="1:6">
      <c r="A383" s="364" t="s">
        <v>450</v>
      </c>
      <c r="B383" s="363">
        <v>434011</v>
      </c>
      <c r="C383" s="365">
        <v>15095</v>
      </c>
      <c r="F383" s="229"/>
    </row>
    <row r="384" spans="1:6">
      <c r="A384" s="364" t="s">
        <v>451</v>
      </c>
      <c r="B384" s="363">
        <v>633026</v>
      </c>
      <c r="C384" s="365">
        <v>18622</v>
      </c>
      <c r="F384" s="229"/>
    </row>
    <row r="385" spans="1:6">
      <c r="A385" s="364" t="s">
        <v>452</v>
      </c>
      <c r="B385" s="363">
        <v>431020</v>
      </c>
      <c r="C385" s="365">
        <v>34348</v>
      </c>
      <c r="F385" s="229"/>
    </row>
    <row r="386" spans="1:6">
      <c r="A386" s="364" t="s">
        <v>453</v>
      </c>
      <c r="B386" s="363">
        <v>533015</v>
      </c>
      <c r="C386" s="365">
        <v>6730</v>
      </c>
      <c r="F386" s="229"/>
    </row>
    <row r="387" spans="1:6">
      <c r="A387" s="364" t="s">
        <v>454</v>
      </c>
      <c r="B387" s="363">
        <v>635020</v>
      </c>
      <c r="C387" s="365">
        <v>6830</v>
      </c>
      <c r="F387" s="229"/>
    </row>
    <row r="388" spans="1:6">
      <c r="A388" s="364" t="s">
        <v>710</v>
      </c>
      <c r="B388" s="363">
        <v>635019</v>
      </c>
      <c r="C388" s="365">
        <v>5553</v>
      </c>
      <c r="F388" s="229"/>
    </row>
    <row r="389" spans="1:6">
      <c r="A389" s="364" t="s">
        <v>291</v>
      </c>
      <c r="B389" s="363">
        <v>634025</v>
      </c>
      <c r="C389" s="365">
        <v>7373</v>
      </c>
      <c r="F389" s="229"/>
    </row>
    <row r="390" spans="1:6">
      <c r="A390" s="364" t="s">
        <v>294</v>
      </c>
      <c r="B390" s="363">
        <v>431021</v>
      </c>
      <c r="C390" s="365">
        <v>10840</v>
      </c>
      <c r="F390" s="229"/>
    </row>
    <row r="391" spans="1:6">
      <c r="A391" s="364" t="s">
        <v>292</v>
      </c>
      <c r="B391" s="363">
        <v>533016</v>
      </c>
      <c r="C391" s="365">
        <v>5899</v>
      </c>
      <c r="F391" s="229"/>
    </row>
    <row r="392" spans="1:6">
      <c r="A392" s="364" t="s">
        <v>716</v>
      </c>
      <c r="B392" s="363">
        <v>635021</v>
      </c>
      <c r="C392" s="365">
        <v>6780</v>
      </c>
      <c r="F392" s="229"/>
    </row>
    <row r="393" spans="1:6">
      <c r="A393" s="364" t="s">
        <v>293</v>
      </c>
      <c r="B393" s="363">
        <v>439016</v>
      </c>
      <c r="C393" s="365">
        <v>5210</v>
      </c>
      <c r="F393" s="229"/>
    </row>
    <row r="394" spans="1:6">
      <c r="A394" s="364" t="s">
        <v>456</v>
      </c>
      <c r="B394" s="363">
        <v>636012</v>
      </c>
      <c r="C394" s="365">
        <v>4200</v>
      </c>
      <c r="F394" s="229"/>
    </row>
    <row r="395" spans="1:6">
      <c r="A395" s="364" t="s">
        <v>295</v>
      </c>
      <c r="B395" s="363">
        <v>532022</v>
      </c>
      <c r="C395" s="365">
        <v>4892</v>
      </c>
      <c r="F395" s="229"/>
    </row>
    <row r="396" spans="1:6">
      <c r="A396" s="364" t="s">
        <v>296</v>
      </c>
      <c r="B396" s="363">
        <v>439017</v>
      </c>
      <c r="C396" s="365">
        <v>5573</v>
      </c>
      <c r="F396" s="229"/>
    </row>
    <row r="397" spans="1:6">
      <c r="A397" s="364" t="s">
        <v>457</v>
      </c>
      <c r="B397" s="363">
        <v>636013</v>
      </c>
      <c r="C397" s="365">
        <v>4212</v>
      </c>
      <c r="F397" s="229"/>
    </row>
    <row r="398" spans="1:6">
      <c r="A398" s="364" t="s">
        <v>297</v>
      </c>
      <c r="B398" s="363">
        <v>535019</v>
      </c>
      <c r="C398" s="365">
        <v>3874</v>
      </c>
      <c r="F398" s="229"/>
    </row>
    <row r="399" spans="1:6">
      <c r="A399" s="364" t="s">
        <v>455</v>
      </c>
      <c r="B399" s="363">
        <v>435029</v>
      </c>
      <c r="C399" s="365">
        <v>13061</v>
      </c>
      <c r="F399" s="229"/>
    </row>
    <row r="400" spans="1:6">
      <c r="A400" s="364" t="s">
        <v>298</v>
      </c>
      <c r="B400" s="363">
        <v>636014</v>
      </c>
      <c r="C400" s="365">
        <v>4944</v>
      </c>
      <c r="F400" s="229"/>
    </row>
    <row r="401" spans="1:6">
      <c r="A401" s="364" t="s">
        <v>299</v>
      </c>
      <c r="B401" s="363">
        <v>434012</v>
      </c>
      <c r="C401" s="365">
        <v>9328</v>
      </c>
      <c r="F401" s="229"/>
    </row>
    <row r="402" spans="1:6">
      <c r="A402" s="364" t="s">
        <v>458</v>
      </c>
      <c r="B402" s="363">
        <v>533017</v>
      </c>
      <c r="C402" s="365">
        <v>13395</v>
      </c>
      <c r="F402" s="229"/>
    </row>
    <row r="403" spans="1:6">
      <c r="A403" s="364" t="s">
        <v>300</v>
      </c>
      <c r="B403" s="363">
        <v>533018</v>
      </c>
      <c r="C403" s="365">
        <v>8834</v>
      </c>
      <c r="F403" s="229"/>
    </row>
    <row r="404" spans="1:6">
      <c r="A404" s="364" t="s">
        <v>301</v>
      </c>
      <c r="B404" s="363">
        <v>434013</v>
      </c>
      <c r="C404" s="365">
        <v>6781</v>
      </c>
      <c r="F404" s="229"/>
    </row>
    <row r="405" spans="1:6">
      <c r="A405" s="364" t="s">
        <v>302</v>
      </c>
      <c r="B405" s="363">
        <v>534020</v>
      </c>
      <c r="C405" s="365">
        <v>7237</v>
      </c>
      <c r="F405" s="229"/>
    </row>
    <row r="406" spans="1:6">
      <c r="A406" s="364" t="s">
        <v>303</v>
      </c>
      <c r="B406" s="363">
        <v>533019</v>
      </c>
      <c r="C406" s="365">
        <v>4261</v>
      </c>
      <c r="F406" s="229"/>
    </row>
    <row r="407" spans="1:6">
      <c r="A407" s="364" t="s">
        <v>304</v>
      </c>
      <c r="B407" s="363">
        <v>636015</v>
      </c>
      <c r="C407" s="365">
        <v>953</v>
      </c>
      <c r="F407" s="229"/>
    </row>
    <row r="408" spans="1:6">
      <c r="A408" s="364" t="s">
        <v>459</v>
      </c>
      <c r="B408" s="363">
        <v>432023</v>
      </c>
      <c r="C408" s="365">
        <v>26291</v>
      </c>
      <c r="F408" s="229"/>
    </row>
    <row r="409" spans="1:6">
      <c r="A409" s="364" t="s">
        <v>713</v>
      </c>
      <c r="B409" s="363">
        <v>633030</v>
      </c>
      <c r="C409" s="365">
        <v>5091</v>
      </c>
      <c r="F409" s="229"/>
    </row>
    <row r="410" spans="1:6">
      <c r="A410" s="364" t="s">
        <v>305</v>
      </c>
      <c r="B410" s="363">
        <v>531018</v>
      </c>
      <c r="C410" s="365">
        <v>12841</v>
      </c>
      <c r="F410" s="229"/>
    </row>
    <row r="411" spans="1:6">
      <c r="A411" s="364" t="s">
        <v>460</v>
      </c>
      <c r="B411" s="363">
        <v>534021</v>
      </c>
      <c r="C411" s="365">
        <v>8956</v>
      </c>
      <c r="F411" s="229"/>
    </row>
    <row r="412" spans="1:6">
      <c r="A412" s="364" t="s">
        <v>461</v>
      </c>
      <c r="B412" s="363">
        <v>532023</v>
      </c>
      <c r="C412" s="365">
        <v>54629</v>
      </c>
      <c r="F412" s="229"/>
    </row>
    <row r="413" spans="1:6">
      <c r="A413" s="364" t="s">
        <v>74</v>
      </c>
      <c r="B413" s="363">
        <v>414000</v>
      </c>
      <c r="C413" s="365">
        <v>285522</v>
      </c>
      <c r="F413" s="229"/>
    </row>
    <row r="414" spans="1:6">
      <c r="A414" s="364" t="s">
        <v>306</v>
      </c>
      <c r="B414" s="363">
        <v>632020</v>
      </c>
      <c r="C414" s="365">
        <v>4978</v>
      </c>
      <c r="F414" s="229"/>
    </row>
    <row r="415" spans="1:6">
      <c r="A415" s="364" t="s">
        <v>307</v>
      </c>
      <c r="B415" s="363">
        <v>635022</v>
      </c>
      <c r="C415" s="365">
        <v>6263</v>
      </c>
      <c r="F415" s="229"/>
    </row>
    <row r="416" spans="1:6">
      <c r="A416" s="364" t="s">
        <v>308</v>
      </c>
      <c r="B416" s="363">
        <v>634026</v>
      </c>
      <c r="C416" s="365">
        <v>4789</v>
      </c>
      <c r="F416" s="229"/>
    </row>
    <row r="417" spans="1:6">
      <c r="A417" s="364" t="s">
        <v>462</v>
      </c>
      <c r="B417" s="363">
        <v>636016</v>
      </c>
      <c r="C417" s="365">
        <v>15097</v>
      </c>
      <c r="F417" s="229"/>
    </row>
    <row r="418" spans="1:6">
      <c r="A418" s="364" t="s">
        <v>309</v>
      </c>
      <c r="B418" s="363">
        <v>534022</v>
      </c>
      <c r="C418" s="365">
        <v>2192</v>
      </c>
      <c r="F418" s="229"/>
    </row>
    <row r="419" spans="1:6">
      <c r="A419" s="364" t="s">
        <v>711</v>
      </c>
      <c r="B419" s="363">
        <v>633028</v>
      </c>
      <c r="C419" s="365">
        <v>13411</v>
      </c>
      <c r="E419" s="227"/>
      <c r="F419" s="229"/>
    </row>
    <row r="420" spans="1:6">
      <c r="A420" s="364" t="s">
        <v>310</v>
      </c>
      <c r="B420" s="363">
        <v>440024</v>
      </c>
      <c r="C420" s="365">
        <v>9764</v>
      </c>
      <c r="E420" s="228"/>
      <c r="F420" s="229"/>
    </row>
    <row r="421" spans="1:6">
      <c r="A421" s="364" t="s">
        <v>311</v>
      </c>
      <c r="B421" s="363">
        <v>440025</v>
      </c>
      <c r="C421" s="365">
        <v>6754</v>
      </c>
      <c r="E421" s="228"/>
      <c r="F421" s="229"/>
    </row>
    <row r="422" spans="1:6" s="229" customFormat="1">
      <c r="A422" s="364" t="s">
        <v>463</v>
      </c>
      <c r="B422" s="363">
        <v>633029</v>
      </c>
      <c r="C422" s="365">
        <v>6609</v>
      </c>
      <c r="E422" s="228"/>
    </row>
    <row r="423" spans="1:6" s="229" customFormat="1">
      <c r="A423" s="364" t="s">
        <v>464</v>
      </c>
      <c r="B423" s="363">
        <v>431022</v>
      </c>
      <c r="C423" s="365">
        <v>7284</v>
      </c>
      <c r="E423" s="228"/>
    </row>
    <row r="424" spans="1:6">
      <c r="A424" s="229" t="s">
        <v>75</v>
      </c>
      <c r="B424" s="229" t="s">
        <v>467</v>
      </c>
      <c r="C424" s="365">
        <v>276295</v>
      </c>
      <c r="E424" s="228"/>
      <c r="F424" s="229"/>
    </row>
    <row r="425" spans="1:6">
      <c r="A425" s="229" t="s">
        <v>76</v>
      </c>
      <c r="B425" s="229" t="s">
        <v>468</v>
      </c>
      <c r="C425" s="365">
        <v>301827</v>
      </c>
      <c r="E425" s="228"/>
      <c r="F425" s="229"/>
    </row>
    <row r="426" spans="1:6">
      <c r="A426" s="229" t="s">
        <v>79</v>
      </c>
      <c r="B426" s="229" t="s">
        <v>469</v>
      </c>
      <c r="C426" s="365">
        <v>281712</v>
      </c>
      <c r="E426" s="228"/>
      <c r="F426" s="229"/>
    </row>
    <row r="427" spans="1:6">
      <c r="A427" s="229" t="s">
        <v>471</v>
      </c>
      <c r="B427" s="229" t="s">
        <v>470</v>
      </c>
      <c r="C427" s="365">
        <v>241449</v>
      </c>
      <c r="E427" s="228"/>
      <c r="F427" s="229"/>
    </row>
    <row r="428" spans="1:6">
      <c r="A428" s="229" t="s">
        <v>473</v>
      </c>
      <c r="B428" s="229" t="s">
        <v>472</v>
      </c>
      <c r="C428" s="365">
        <v>434002</v>
      </c>
      <c r="E428" s="228"/>
      <c r="F428" s="229"/>
    </row>
    <row r="429" spans="1:6">
      <c r="A429" s="229" t="s">
        <v>475</v>
      </c>
      <c r="B429" s="229" t="s">
        <v>474</v>
      </c>
      <c r="C429" s="365">
        <v>243307</v>
      </c>
      <c r="E429" s="228"/>
      <c r="F429" s="229"/>
    </row>
    <row r="430" spans="1:6">
      <c r="A430" s="229" t="s">
        <v>477</v>
      </c>
      <c r="B430" s="229" t="s">
        <v>476</v>
      </c>
      <c r="C430" s="365">
        <v>97182</v>
      </c>
      <c r="E430" s="228"/>
      <c r="F430" s="229"/>
    </row>
    <row r="431" spans="1:6">
      <c r="A431" s="229" t="s">
        <v>84</v>
      </c>
      <c r="B431" s="229" t="s">
        <v>478</v>
      </c>
      <c r="C431" s="365">
        <v>364457</v>
      </c>
      <c r="E431" s="227"/>
      <c r="F431" s="229"/>
    </row>
    <row r="432" spans="1:6">
      <c r="A432" s="229" t="s">
        <v>480</v>
      </c>
      <c r="B432" s="229" t="s">
        <v>479</v>
      </c>
      <c r="C432" s="365">
        <v>189918</v>
      </c>
      <c r="E432" s="228"/>
      <c r="F432" s="229"/>
    </row>
    <row r="433" spans="1:6">
      <c r="A433" s="229" t="s">
        <v>482</v>
      </c>
      <c r="B433" s="229" t="s">
        <v>481</v>
      </c>
      <c r="C433" s="365">
        <v>318559</v>
      </c>
      <c r="E433" s="228"/>
      <c r="F433" s="229"/>
    </row>
    <row r="434" spans="1:6">
      <c r="A434" s="229" t="s">
        <v>78</v>
      </c>
      <c r="B434" s="229" t="s">
        <v>483</v>
      </c>
      <c r="C434" s="365">
        <v>280268</v>
      </c>
      <c r="E434" s="228"/>
      <c r="F434" s="229"/>
    </row>
    <row r="435" spans="1:6">
      <c r="A435" s="229" t="s">
        <v>485</v>
      </c>
      <c r="B435" s="229" t="s">
        <v>484</v>
      </c>
      <c r="C435" s="365">
        <v>258488</v>
      </c>
      <c r="E435" s="228"/>
      <c r="F435" s="229"/>
    </row>
    <row r="436" spans="1:6">
      <c r="A436" s="229" t="s">
        <v>82</v>
      </c>
      <c r="B436" s="229" t="s">
        <v>486</v>
      </c>
      <c r="C436" s="365">
        <v>175690</v>
      </c>
      <c r="E436" s="227"/>
      <c r="F436" s="229"/>
    </row>
    <row r="437" spans="1:6">
      <c r="A437" s="229" t="s">
        <v>83</v>
      </c>
      <c r="B437" s="229" t="s">
        <v>487</v>
      </c>
      <c r="C437" s="365">
        <v>250441</v>
      </c>
      <c r="E437" s="228"/>
      <c r="F437" s="229"/>
    </row>
    <row r="438" spans="1:6">
      <c r="A438" s="229" t="s">
        <v>489</v>
      </c>
      <c r="B438" s="229" t="s">
        <v>488</v>
      </c>
      <c r="C438" s="365">
        <v>106792</v>
      </c>
      <c r="E438" s="228"/>
      <c r="F438" s="229"/>
    </row>
    <row r="439" spans="1:6">
      <c r="A439" s="229" t="s">
        <v>77</v>
      </c>
      <c r="B439" s="229" t="s">
        <v>490</v>
      </c>
      <c r="C439" s="365">
        <v>228713</v>
      </c>
      <c r="E439" s="228"/>
      <c r="F439" s="229"/>
    </row>
    <row r="440" spans="1:6">
      <c r="A440" s="229" t="s">
        <v>80</v>
      </c>
      <c r="B440" s="229" t="s">
        <v>491</v>
      </c>
      <c r="C440" s="365">
        <v>121348</v>
      </c>
      <c r="E440" s="228"/>
      <c r="F440" s="229"/>
    </row>
    <row r="441" spans="1:6">
      <c r="A441" s="229" t="s">
        <v>81</v>
      </c>
      <c r="B441" s="229" t="s">
        <v>492</v>
      </c>
      <c r="C441" s="365">
        <v>241095</v>
      </c>
      <c r="E441" s="228"/>
      <c r="F441" s="229"/>
    </row>
    <row r="442" spans="1:6">
      <c r="A442" s="229" t="s">
        <v>494</v>
      </c>
      <c r="B442" s="229" t="s">
        <v>493</v>
      </c>
      <c r="C442" s="365">
        <v>183501</v>
      </c>
      <c r="F442" s="229"/>
    </row>
    <row r="443" spans="1:6">
      <c r="A443" s="229" t="s">
        <v>85</v>
      </c>
      <c r="B443" s="229" t="s">
        <v>495</v>
      </c>
      <c r="C443" s="365">
        <v>159189</v>
      </c>
    </row>
    <row r="444" spans="1:6">
      <c r="A444" s="229" t="s">
        <v>497</v>
      </c>
      <c r="B444" s="229" t="s">
        <v>496</v>
      </c>
      <c r="C444" s="365">
        <v>100215</v>
      </c>
    </row>
  </sheetData>
  <customSheetViews>
    <customSheetView guid="{4F0C12F7-6B51-448A-979B-7D7A867F336D}" state="hidden">
      <selection activeCell="L445" sqref="L445"/>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B2:W33"/>
  <sheetViews>
    <sheetView showGridLines="0" zoomScaleNormal="100" workbookViewId="0">
      <selection activeCell="G10" sqref="G10"/>
    </sheetView>
  </sheetViews>
  <sheetFormatPr baseColWidth="10" defaultRowHeight="14.25"/>
  <cols>
    <col min="1" max="1" width="5.73046875" customWidth="1"/>
    <col min="5" max="5" width="12.3984375" customWidth="1"/>
    <col min="6" max="6" width="2.86328125" customWidth="1"/>
    <col min="7" max="7" width="22.265625" bestFit="1" customWidth="1"/>
    <col min="8" max="8" width="11.73046875" bestFit="1" customWidth="1"/>
    <col min="9" max="9" width="29.59765625" bestFit="1" customWidth="1"/>
    <col min="10" max="10" width="11.73046875" bestFit="1" customWidth="1"/>
    <col min="11" max="11" width="4.86328125" customWidth="1"/>
    <col min="12" max="12" width="21.86328125" bestFit="1" customWidth="1"/>
    <col min="13" max="13" width="11.73046875" bestFit="1" customWidth="1"/>
    <col min="14" max="14" width="22.265625" customWidth="1"/>
    <col min="15" max="15" width="11.73046875" bestFit="1" customWidth="1"/>
    <col min="16" max="16" width="5.86328125" customWidth="1"/>
    <col min="17" max="17" width="22.265625" customWidth="1"/>
    <col min="18" max="18" width="11.73046875" bestFit="1" customWidth="1"/>
    <col min="19" max="19" width="22.265625" bestFit="1" customWidth="1"/>
    <col min="20" max="20" width="11.73046875" bestFit="1" customWidth="1"/>
    <col min="21" max="21" width="22.265625" bestFit="1" customWidth="1"/>
    <col min="22" max="22" width="11.73046875" bestFit="1" customWidth="1"/>
  </cols>
  <sheetData>
    <row r="2" spans="2:23" ht="18">
      <c r="B2" s="223" t="s">
        <v>672</v>
      </c>
      <c r="C2" s="100"/>
      <c r="L2" s="226"/>
    </row>
    <row r="4" spans="2:23">
      <c r="B4" t="s">
        <v>683</v>
      </c>
      <c r="E4" s="37" t="str">
        <f>IF(Deckblatt!D14="Auswahlfeld"," ",VLOOKUP(Deckblatt!D14,DropDown!A3:C441,3,FALSE))</f>
        <v xml:space="preserve"> </v>
      </c>
    </row>
    <row r="5" spans="2:23">
      <c r="E5" s="82"/>
    </row>
    <row r="6" spans="2:23" ht="42" customHeight="1">
      <c r="P6" s="92"/>
      <c r="Q6" s="92"/>
      <c r="R6" s="92"/>
      <c r="S6" s="92"/>
      <c r="T6" s="92"/>
      <c r="U6" s="92"/>
      <c r="V6" s="92"/>
      <c r="W6" s="92"/>
    </row>
    <row r="7" spans="2:23" ht="23.45" customHeight="1">
      <c r="B7" s="374" t="s">
        <v>502</v>
      </c>
      <c r="C7" s="375"/>
      <c r="D7" s="375"/>
      <c r="E7" s="376"/>
      <c r="G7" s="366" t="str">
        <f>"Haushaltsjahr "&amp;Deckblatt!$A$9-1</f>
        <v>Haushaltsjahr 2024</v>
      </c>
      <c r="H7" s="366"/>
      <c r="I7" s="366"/>
      <c r="J7" s="366"/>
      <c r="L7" s="366" t="str">
        <f>"Haushaltsjahr "&amp;Deckblatt!$A$9</f>
        <v>Haushaltsjahr 2025</v>
      </c>
      <c r="M7" s="366"/>
      <c r="N7" s="366"/>
      <c r="O7" s="366"/>
      <c r="P7" s="92"/>
      <c r="Q7" s="377" t="str">
        <f>"Haushaltsjahr "&amp;Deckblatt!$A$9+1</f>
        <v>Haushaltsjahr 2026</v>
      </c>
      <c r="R7" s="377"/>
      <c r="S7" s="377" t="str">
        <f>"Haushaltsjahr "&amp;Deckblatt!$A$9+2</f>
        <v>Haushaltsjahr 2027</v>
      </c>
      <c r="T7" s="377"/>
      <c r="U7" s="377" t="str">
        <f>"Haushaltsjahr "&amp;Deckblatt!$A$9+3</f>
        <v>Haushaltsjahr 2028</v>
      </c>
      <c r="V7" s="377"/>
      <c r="W7" s="92"/>
    </row>
    <row r="8" spans="2:23" ht="14.65" thickBot="1">
      <c r="B8" s="83"/>
      <c r="C8" s="83"/>
      <c r="D8" s="83"/>
      <c r="E8" s="83"/>
      <c r="P8" s="92"/>
      <c r="Q8" s="92"/>
      <c r="R8" s="92"/>
      <c r="S8" s="92"/>
      <c r="T8" s="92"/>
      <c r="U8" s="92"/>
      <c r="V8" s="92"/>
      <c r="W8" s="92"/>
    </row>
    <row r="9" spans="2:23" ht="14.65" thickBot="1">
      <c r="B9" t="s">
        <v>13</v>
      </c>
      <c r="G9" s="84" t="s">
        <v>503</v>
      </c>
      <c r="H9" s="85" t="s">
        <v>553</v>
      </c>
      <c r="I9" s="352" t="s">
        <v>498</v>
      </c>
      <c r="J9" s="85" t="s">
        <v>553</v>
      </c>
      <c r="K9" s="88"/>
      <c r="L9" s="84" t="s">
        <v>503</v>
      </c>
      <c r="M9" s="85" t="s">
        <v>553</v>
      </c>
      <c r="N9" s="86" t="s">
        <v>625</v>
      </c>
      <c r="O9" s="85" t="s">
        <v>553</v>
      </c>
      <c r="P9" s="93"/>
      <c r="Q9" s="87" t="s">
        <v>503</v>
      </c>
      <c r="R9" s="85" t="s">
        <v>553</v>
      </c>
      <c r="S9" s="87" t="s">
        <v>503</v>
      </c>
      <c r="T9" s="85" t="s">
        <v>553</v>
      </c>
      <c r="U9" s="87" t="s">
        <v>503</v>
      </c>
      <c r="V9" s="85" t="s">
        <v>553</v>
      </c>
      <c r="W9" s="93"/>
    </row>
    <row r="10" spans="2:23">
      <c r="B10">
        <v>1</v>
      </c>
      <c r="C10" t="s">
        <v>14</v>
      </c>
      <c r="G10" s="330"/>
      <c r="H10" s="331" t="str">
        <f t="shared" ref="H10:H26" si="0">(IF($E$4=" "," ",G10/$E$4))</f>
        <v xml:space="preserve"> </v>
      </c>
      <c r="I10" s="330"/>
      <c r="J10" s="331" t="str">
        <f t="shared" ref="J10:J26" si="1">(IF($E$4=" "," ",I10/$E$4))</f>
        <v xml:space="preserve"> </v>
      </c>
      <c r="K10" s="88"/>
      <c r="L10" s="330"/>
      <c r="M10" s="331" t="str">
        <f t="shared" ref="M10:M26" si="2">(IF($E$4=" "," ",L10/$E$4))</f>
        <v xml:space="preserve"> </v>
      </c>
      <c r="N10" s="330"/>
      <c r="O10" s="331" t="str">
        <f t="shared" ref="O10:O26" si="3">(IF($E$4=" "," ",N10/$E$4))</f>
        <v xml:space="preserve"> </v>
      </c>
      <c r="P10" s="93"/>
      <c r="Q10" s="330"/>
      <c r="R10" s="331" t="str">
        <f t="shared" ref="R10:R26" si="4">(IF($E$4=" "," ",Q10/$E$4))</f>
        <v xml:space="preserve"> </v>
      </c>
      <c r="S10" s="330"/>
      <c r="T10" s="331" t="str">
        <f t="shared" ref="T10:T26" si="5">(IF($E$4=" "," ",S10/$E$4))</f>
        <v xml:space="preserve"> </v>
      </c>
      <c r="U10" s="330"/>
      <c r="V10" s="331" t="str">
        <f t="shared" ref="V10:V26" si="6">(IF($E$4=" "," ",U10/$E$4))</f>
        <v xml:space="preserve"> </v>
      </c>
      <c r="W10" s="93"/>
    </row>
    <row r="11" spans="2:23">
      <c r="B11">
        <v>2</v>
      </c>
      <c r="C11" t="s">
        <v>15</v>
      </c>
      <c r="G11" s="332"/>
      <c r="H11" s="333" t="str">
        <f t="shared" si="0"/>
        <v xml:space="preserve"> </v>
      </c>
      <c r="I11" s="332"/>
      <c r="J11" s="333" t="str">
        <f t="shared" si="1"/>
        <v xml:space="preserve"> </v>
      </c>
      <c r="K11" s="88"/>
      <c r="L11" s="332"/>
      <c r="M11" s="333" t="str">
        <f t="shared" si="2"/>
        <v xml:space="preserve"> </v>
      </c>
      <c r="N11" s="332"/>
      <c r="O11" s="333" t="str">
        <f t="shared" si="3"/>
        <v xml:space="preserve"> </v>
      </c>
      <c r="P11" s="93"/>
      <c r="Q11" s="332"/>
      <c r="R11" s="333" t="str">
        <f t="shared" si="4"/>
        <v xml:space="preserve"> </v>
      </c>
      <c r="S11" s="332"/>
      <c r="T11" s="333" t="str">
        <f t="shared" si="5"/>
        <v xml:space="preserve"> </v>
      </c>
      <c r="U11" s="332"/>
      <c r="V11" s="333" t="str">
        <f t="shared" si="6"/>
        <v xml:space="preserve"> </v>
      </c>
      <c r="W11" s="93"/>
    </row>
    <row r="12" spans="2:23">
      <c r="B12">
        <v>3</v>
      </c>
      <c r="C12" t="s">
        <v>16</v>
      </c>
      <c r="G12" s="332"/>
      <c r="H12" s="333" t="str">
        <f t="shared" si="0"/>
        <v xml:space="preserve"> </v>
      </c>
      <c r="I12" s="332"/>
      <c r="J12" s="333" t="str">
        <f t="shared" si="1"/>
        <v xml:space="preserve"> </v>
      </c>
      <c r="K12" s="88"/>
      <c r="L12" s="332"/>
      <c r="M12" s="333" t="str">
        <f t="shared" si="2"/>
        <v xml:space="preserve"> </v>
      </c>
      <c r="N12" s="332"/>
      <c r="O12" s="333" t="str">
        <f t="shared" si="3"/>
        <v xml:space="preserve"> </v>
      </c>
      <c r="P12" s="93"/>
      <c r="Q12" s="332"/>
      <c r="R12" s="333" t="str">
        <f t="shared" si="4"/>
        <v xml:space="preserve"> </v>
      </c>
      <c r="S12" s="332"/>
      <c r="T12" s="333" t="str">
        <f t="shared" si="5"/>
        <v xml:space="preserve"> </v>
      </c>
      <c r="U12" s="332"/>
      <c r="V12" s="333" t="str">
        <f t="shared" si="6"/>
        <v xml:space="preserve"> </v>
      </c>
      <c r="W12" s="93"/>
    </row>
    <row r="13" spans="2:23">
      <c r="B13">
        <v>4</v>
      </c>
      <c r="C13" t="s">
        <v>17</v>
      </c>
      <c r="G13" s="332"/>
      <c r="H13" s="333" t="str">
        <f t="shared" si="0"/>
        <v xml:space="preserve"> </v>
      </c>
      <c r="I13" s="332"/>
      <c r="J13" s="333" t="str">
        <f t="shared" si="1"/>
        <v xml:space="preserve"> </v>
      </c>
      <c r="K13" s="88"/>
      <c r="L13" s="332"/>
      <c r="M13" s="333" t="str">
        <f t="shared" si="2"/>
        <v xml:space="preserve"> </v>
      </c>
      <c r="N13" s="332"/>
      <c r="O13" s="333" t="str">
        <f t="shared" si="3"/>
        <v xml:space="preserve"> </v>
      </c>
      <c r="P13" s="93"/>
      <c r="Q13" s="332"/>
      <c r="R13" s="333" t="str">
        <f t="shared" si="4"/>
        <v xml:space="preserve"> </v>
      </c>
      <c r="S13" s="332"/>
      <c r="T13" s="333" t="str">
        <f t="shared" si="5"/>
        <v xml:space="preserve"> </v>
      </c>
      <c r="U13" s="332"/>
      <c r="V13" s="333" t="str">
        <f t="shared" si="6"/>
        <v xml:space="preserve"> </v>
      </c>
      <c r="W13" s="93"/>
    </row>
    <row r="14" spans="2:23">
      <c r="B14">
        <v>5</v>
      </c>
      <c r="C14" t="s">
        <v>18</v>
      </c>
      <c r="G14" s="332"/>
      <c r="H14" s="333" t="str">
        <f t="shared" si="0"/>
        <v xml:space="preserve"> </v>
      </c>
      <c r="I14" s="332"/>
      <c r="J14" s="333" t="str">
        <f t="shared" si="1"/>
        <v xml:space="preserve"> </v>
      </c>
      <c r="K14" s="88"/>
      <c r="L14" s="332"/>
      <c r="M14" s="333" t="str">
        <f t="shared" si="2"/>
        <v xml:space="preserve"> </v>
      </c>
      <c r="N14" s="332"/>
      <c r="O14" s="333" t="str">
        <f t="shared" si="3"/>
        <v xml:space="preserve"> </v>
      </c>
      <c r="P14" s="93"/>
      <c r="Q14" s="332"/>
      <c r="R14" s="333" t="str">
        <f t="shared" si="4"/>
        <v xml:space="preserve"> </v>
      </c>
      <c r="S14" s="332"/>
      <c r="T14" s="333" t="str">
        <f t="shared" si="5"/>
        <v xml:space="preserve"> </v>
      </c>
      <c r="U14" s="332"/>
      <c r="V14" s="333" t="str">
        <f t="shared" si="6"/>
        <v xml:space="preserve"> </v>
      </c>
      <c r="W14" s="93"/>
    </row>
    <row r="15" spans="2:23">
      <c r="B15">
        <v>6</v>
      </c>
      <c r="C15" t="s">
        <v>19</v>
      </c>
      <c r="G15" s="332"/>
      <c r="H15" s="333" t="str">
        <f t="shared" si="0"/>
        <v xml:space="preserve"> </v>
      </c>
      <c r="I15" s="332"/>
      <c r="J15" s="333" t="str">
        <f t="shared" si="1"/>
        <v xml:space="preserve"> </v>
      </c>
      <c r="K15" s="88"/>
      <c r="L15" s="332"/>
      <c r="M15" s="333" t="str">
        <f t="shared" si="2"/>
        <v xml:space="preserve"> </v>
      </c>
      <c r="N15" s="332"/>
      <c r="O15" s="333" t="str">
        <f t="shared" si="3"/>
        <v xml:space="preserve"> </v>
      </c>
      <c r="P15" s="93"/>
      <c r="Q15" s="332"/>
      <c r="R15" s="333" t="str">
        <f t="shared" si="4"/>
        <v xml:space="preserve"> </v>
      </c>
      <c r="S15" s="332"/>
      <c r="T15" s="333" t="str">
        <f t="shared" si="5"/>
        <v xml:space="preserve"> </v>
      </c>
      <c r="U15" s="332"/>
      <c r="V15" s="333" t="str">
        <f t="shared" si="6"/>
        <v xml:space="preserve"> </v>
      </c>
      <c r="W15" s="93"/>
    </row>
    <row r="16" spans="2:23">
      <c r="B16">
        <v>7</v>
      </c>
      <c r="C16" t="s">
        <v>20</v>
      </c>
      <c r="G16" s="332"/>
      <c r="H16" s="333" t="str">
        <f t="shared" si="0"/>
        <v xml:space="preserve"> </v>
      </c>
      <c r="I16" s="332"/>
      <c r="J16" s="333" t="str">
        <f t="shared" si="1"/>
        <v xml:space="preserve"> </v>
      </c>
      <c r="K16" s="88"/>
      <c r="L16" s="332"/>
      <c r="M16" s="333" t="str">
        <f t="shared" si="2"/>
        <v xml:space="preserve"> </v>
      </c>
      <c r="N16" s="332"/>
      <c r="O16" s="333" t="str">
        <f t="shared" si="3"/>
        <v xml:space="preserve"> </v>
      </c>
      <c r="P16" s="93"/>
      <c r="Q16" s="332"/>
      <c r="R16" s="333" t="str">
        <f t="shared" si="4"/>
        <v xml:space="preserve"> </v>
      </c>
      <c r="S16" s="332"/>
      <c r="T16" s="333" t="str">
        <f t="shared" si="5"/>
        <v xml:space="preserve"> </v>
      </c>
      <c r="U16" s="332"/>
      <c r="V16" s="333" t="str">
        <f t="shared" si="6"/>
        <v xml:space="preserve"> </v>
      </c>
      <c r="W16" s="93"/>
    </row>
    <row r="17" spans="2:23">
      <c r="B17">
        <v>8</v>
      </c>
      <c r="C17" t="s">
        <v>21</v>
      </c>
      <c r="G17" s="332"/>
      <c r="H17" s="333" t="str">
        <f t="shared" si="0"/>
        <v xml:space="preserve"> </v>
      </c>
      <c r="I17" s="332"/>
      <c r="J17" s="333" t="str">
        <f t="shared" si="1"/>
        <v xml:space="preserve"> </v>
      </c>
      <c r="K17" s="88"/>
      <c r="L17" s="332"/>
      <c r="M17" s="333" t="str">
        <f t="shared" si="2"/>
        <v xml:space="preserve"> </v>
      </c>
      <c r="N17" s="332"/>
      <c r="O17" s="333" t="str">
        <f t="shared" si="3"/>
        <v xml:space="preserve"> </v>
      </c>
      <c r="P17" s="93"/>
      <c r="Q17" s="332"/>
      <c r="R17" s="333" t="str">
        <f t="shared" si="4"/>
        <v xml:space="preserve"> </v>
      </c>
      <c r="S17" s="332"/>
      <c r="T17" s="333" t="str">
        <f t="shared" si="5"/>
        <v xml:space="preserve"> </v>
      </c>
      <c r="U17" s="332"/>
      <c r="V17" s="333" t="str">
        <f t="shared" si="6"/>
        <v xml:space="preserve"> </v>
      </c>
      <c r="W17" s="93"/>
    </row>
    <row r="18" spans="2:23">
      <c r="B18">
        <v>9</v>
      </c>
      <c r="C18" t="s">
        <v>22</v>
      </c>
      <c r="G18" s="332"/>
      <c r="H18" s="333" t="str">
        <f t="shared" si="0"/>
        <v xml:space="preserve"> </v>
      </c>
      <c r="I18" s="332"/>
      <c r="J18" s="333" t="str">
        <f t="shared" si="1"/>
        <v xml:space="preserve"> </v>
      </c>
      <c r="K18" s="88"/>
      <c r="L18" s="332"/>
      <c r="M18" s="333" t="str">
        <f t="shared" si="2"/>
        <v xml:space="preserve"> </v>
      </c>
      <c r="N18" s="332"/>
      <c r="O18" s="333" t="str">
        <f t="shared" si="3"/>
        <v xml:space="preserve"> </v>
      </c>
      <c r="P18" s="93"/>
      <c r="Q18" s="332"/>
      <c r="R18" s="333" t="str">
        <f t="shared" si="4"/>
        <v xml:space="preserve"> </v>
      </c>
      <c r="S18" s="332"/>
      <c r="T18" s="333" t="str">
        <f t="shared" si="5"/>
        <v xml:space="preserve"> </v>
      </c>
      <c r="U18" s="332"/>
      <c r="V18" s="333" t="str">
        <f t="shared" si="6"/>
        <v xml:space="preserve"> </v>
      </c>
      <c r="W18" s="93"/>
    </row>
    <row r="19" spans="2:23">
      <c r="B19">
        <v>10</v>
      </c>
      <c r="C19" t="s">
        <v>23</v>
      </c>
      <c r="G19" s="332"/>
      <c r="H19" s="333" t="str">
        <f t="shared" si="0"/>
        <v xml:space="preserve"> </v>
      </c>
      <c r="I19" s="332"/>
      <c r="J19" s="333" t="str">
        <f t="shared" si="1"/>
        <v xml:space="preserve"> </v>
      </c>
      <c r="K19" s="88"/>
      <c r="L19" s="332"/>
      <c r="M19" s="333" t="str">
        <f t="shared" si="2"/>
        <v xml:space="preserve"> </v>
      </c>
      <c r="N19" s="332"/>
      <c r="O19" s="333" t="str">
        <f t="shared" si="3"/>
        <v xml:space="preserve"> </v>
      </c>
      <c r="P19" s="93"/>
      <c r="Q19" s="332"/>
      <c r="R19" s="333" t="str">
        <f t="shared" si="4"/>
        <v xml:space="preserve"> </v>
      </c>
      <c r="S19" s="332"/>
      <c r="T19" s="333" t="str">
        <f t="shared" si="5"/>
        <v xml:space="preserve"> </v>
      </c>
      <c r="U19" s="332"/>
      <c r="V19" s="333" t="str">
        <f t="shared" si="6"/>
        <v xml:space="preserve"> </v>
      </c>
      <c r="W19" s="93"/>
    </row>
    <row r="20" spans="2:23">
      <c r="B20">
        <v>11</v>
      </c>
      <c r="C20" t="s">
        <v>24</v>
      </c>
      <c r="G20" s="332"/>
      <c r="H20" s="333" t="str">
        <f t="shared" si="0"/>
        <v xml:space="preserve"> </v>
      </c>
      <c r="I20" s="332"/>
      <c r="J20" s="333" t="str">
        <f t="shared" si="1"/>
        <v xml:space="preserve"> </v>
      </c>
      <c r="K20" s="88"/>
      <c r="L20" s="332"/>
      <c r="M20" s="333" t="str">
        <f t="shared" si="2"/>
        <v xml:space="preserve"> </v>
      </c>
      <c r="N20" s="332"/>
      <c r="O20" s="333" t="str">
        <f t="shared" si="3"/>
        <v xml:space="preserve"> </v>
      </c>
      <c r="P20" s="93"/>
      <c r="Q20" s="332"/>
      <c r="R20" s="333" t="str">
        <f t="shared" si="4"/>
        <v xml:space="preserve"> </v>
      </c>
      <c r="S20" s="332"/>
      <c r="T20" s="333" t="str">
        <f t="shared" si="5"/>
        <v xml:space="preserve"> </v>
      </c>
      <c r="U20" s="332"/>
      <c r="V20" s="333" t="str">
        <f t="shared" si="6"/>
        <v xml:space="preserve"> </v>
      </c>
      <c r="W20" s="93"/>
    </row>
    <row r="21" spans="2:23">
      <c r="B21">
        <v>12</v>
      </c>
      <c r="C21" t="s">
        <v>25</v>
      </c>
      <c r="G21" s="332"/>
      <c r="H21" s="333" t="str">
        <f t="shared" si="0"/>
        <v xml:space="preserve"> </v>
      </c>
      <c r="I21" s="332"/>
      <c r="J21" s="333" t="str">
        <f t="shared" si="1"/>
        <v xml:space="preserve"> </v>
      </c>
      <c r="K21" s="88"/>
      <c r="L21" s="332"/>
      <c r="M21" s="333" t="str">
        <f t="shared" si="2"/>
        <v xml:space="preserve"> </v>
      </c>
      <c r="N21" s="332"/>
      <c r="O21" s="333" t="str">
        <f t="shared" si="3"/>
        <v xml:space="preserve"> </v>
      </c>
      <c r="P21" s="93"/>
      <c r="Q21" s="332"/>
      <c r="R21" s="333" t="str">
        <f t="shared" si="4"/>
        <v xml:space="preserve"> </v>
      </c>
      <c r="S21" s="332"/>
      <c r="T21" s="333" t="str">
        <f t="shared" si="5"/>
        <v xml:space="preserve"> </v>
      </c>
      <c r="U21" s="332"/>
      <c r="V21" s="333" t="str">
        <f t="shared" si="6"/>
        <v xml:space="preserve"> </v>
      </c>
      <c r="W21" s="93"/>
    </row>
    <row r="22" spans="2:23">
      <c r="B22">
        <v>13</v>
      </c>
      <c r="C22" t="s">
        <v>626</v>
      </c>
      <c r="G22" s="332"/>
      <c r="H22" s="333" t="str">
        <f t="shared" si="0"/>
        <v xml:space="preserve"> </v>
      </c>
      <c r="I22" s="332"/>
      <c r="J22" s="333" t="str">
        <f t="shared" si="1"/>
        <v xml:space="preserve"> </v>
      </c>
      <c r="K22" s="88"/>
      <c r="L22" s="332"/>
      <c r="M22" s="333" t="str">
        <f t="shared" si="2"/>
        <v xml:space="preserve"> </v>
      </c>
      <c r="N22" s="332"/>
      <c r="O22" s="333" t="str">
        <f t="shared" si="3"/>
        <v xml:space="preserve"> </v>
      </c>
      <c r="P22" s="93"/>
      <c r="Q22" s="332"/>
      <c r="R22" s="333" t="str">
        <f t="shared" si="4"/>
        <v xml:space="preserve"> </v>
      </c>
      <c r="S22" s="332"/>
      <c r="T22" s="333" t="str">
        <f t="shared" si="5"/>
        <v xml:space="preserve"> </v>
      </c>
      <c r="U22" s="332"/>
      <c r="V22" s="333" t="str">
        <f t="shared" si="6"/>
        <v xml:space="preserve"> </v>
      </c>
      <c r="W22" s="93"/>
    </row>
    <row r="23" spans="2:23">
      <c r="B23">
        <v>14</v>
      </c>
      <c r="C23" t="s">
        <v>26</v>
      </c>
      <c r="G23" s="332"/>
      <c r="H23" s="333" t="str">
        <f t="shared" si="0"/>
        <v xml:space="preserve"> </v>
      </c>
      <c r="I23" s="332"/>
      <c r="J23" s="333" t="str">
        <f t="shared" si="1"/>
        <v xml:space="preserve"> </v>
      </c>
      <c r="K23" s="88"/>
      <c r="L23" s="332"/>
      <c r="M23" s="333" t="str">
        <f t="shared" si="2"/>
        <v xml:space="preserve"> </v>
      </c>
      <c r="N23" s="332"/>
      <c r="O23" s="333" t="str">
        <f t="shared" si="3"/>
        <v xml:space="preserve"> </v>
      </c>
      <c r="P23" s="93"/>
      <c r="Q23" s="332"/>
      <c r="R23" s="333" t="str">
        <f t="shared" si="4"/>
        <v xml:space="preserve"> </v>
      </c>
      <c r="S23" s="332"/>
      <c r="T23" s="333" t="str">
        <f t="shared" si="5"/>
        <v xml:space="preserve"> </v>
      </c>
      <c r="U23" s="332"/>
      <c r="V23" s="333" t="str">
        <f t="shared" si="6"/>
        <v xml:space="preserve"> </v>
      </c>
      <c r="W23" s="93"/>
    </row>
    <row r="24" spans="2:23">
      <c r="B24">
        <v>15</v>
      </c>
      <c r="C24" t="s">
        <v>27</v>
      </c>
      <c r="G24" s="332"/>
      <c r="H24" s="333" t="str">
        <f t="shared" si="0"/>
        <v xml:space="preserve"> </v>
      </c>
      <c r="I24" s="332"/>
      <c r="J24" s="333" t="str">
        <f t="shared" si="1"/>
        <v xml:space="preserve"> </v>
      </c>
      <c r="K24" s="88"/>
      <c r="L24" s="332"/>
      <c r="M24" s="333" t="str">
        <f t="shared" si="2"/>
        <v xml:space="preserve"> </v>
      </c>
      <c r="N24" s="332"/>
      <c r="O24" s="333" t="str">
        <f t="shared" si="3"/>
        <v xml:space="preserve"> </v>
      </c>
      <c r="P24" s="93"/>
      <c r="Q24" s="332"/>
      <c r="R24" s="333" t="str">
        <f t="shared" si="4"/>
        <v xml:space="preserve"> </v>
      </c>
      <c r="S24" s="332"/>
      <c r="T24" s="333" t="str">
        <f t="shared" si="5"/>
        <v xml:space="preserve"> </v>
      </c>
      <c r="U24" s="332"/>
      <c r="V24" s="333" t="str">
        <f t="shared" si="6"/>
        <v xml:space="preserve"> </v>
      </c>
      <c r="W24" s="93"/>
    </row>
    <row r="25" spans="2:23" ht="14.65" thickBot="1">
      <c r="B25">
        <v>16</v>
      </c>
      <c r="C25" t="s">
        <v>28</v>
      </c>
      <c r="G25" s="334"/>
      <c r="H25" s="335" t="str">
        <f t="shared" si="0"/>
        <v xml:space="preserve"> </v>
      </c>
      <c r="I25" s="334"/>
      <c r="J25" s="335" t="str">
        <f t="shared" si="1"/>
        <v xml:space="preserve"> </v>
      </c>
      <c r="K25" s="88"/>
      <c r="L25" s="334"/>
      <c r="M25" s="335" t="str">
        <f t="shared" si="2"/>
        <v xml:space="preserve"> </v>
      </c>
      <c r="N25" s="334"/>
      <c r="O25" s="335" t="str">
        <f t="shared" si="3"/>
        <v xml:space="preserve"> </v>
      </c>
      <c r="P25" s="93"/>
      <c r="Q25" s="332"/>
      <c r="R25" s="333" t="str">
        <f t="shared" si="4"/>
        <v xml:space="preserve"> </v>
      </c>
      <c r="S25" s="332"/>
      <c r="T25" s="333" t="str">
        <f t="shared" si="5"/>
        <v xml:space="preserve"> </v>
      </c>
      <c r="U25" s="332"/>
      <c r="V25" s="333" t="str">
        <f t="shared" si="6"/>
        <v xml:space="preserve"> </v>
      </c>
      <c r="W25" s="93"/>
    </row>
    <row r="26" spans="2:23" ht="14.65" thickBot="1">
      <c r="B26" t="s">
        <v>29</v>
      </c>
      <c r="C26" t="s">
        <v>30</v>
      </c>
      <c r="G26" s="89">
        <f>G10+G11+G12+G13+G14+G15+G16+G17+G18+G19+G20+G21+G22+G23+G24+G25</f>
        <v>0</v>
      </c>
      <c r="H26" s="90" t="str">
        <f t="shared" si="0"/>
        <v xml:space="preserve"> </v>
      </c>
      <c r="I26" s="337">
        <f>I10+I11+I12+I13+I14+I15+I16+I17+I18+I19+I20+I21+I22+I23+I24+I25</f>
        <v>0</v>
      </c>
      <c r="J26" s="329" t="str">
        <f t="shared" si="1"/>
        <v xml:space="preserve"> </v>
      </c>
      <c r="K26" s="88"/>
      <c r="L26" s="89">
        <f>L10+L11+L12+L13+L14+L15+L16+L17+L18+L19+L20+L21+L22+L23+L24+L25</f>
        <v>0</v>
      </c>
      <c r="M26" s="90" t="str">
        <f t="shared" si="2"/>
        <v xml:space="preserve"> </v>
      </c>
      <c r="N26" s="337">
        <f>N10+N11+N12+N13+N14+N15+N16+N17+N18+N19+N20+N21+N22+N23+N24+N25</f>
        <v>0</v>
      </c>
      <c r="O26" s="329" t="str">
        <f t="shared" si="3"/>
        <v xml:space="preserve"> </v>
      </c>
      <c r="P26" s="93"/>
      <c r="Q26" s="336">
        <f>Q10+Q11+Q12+Q13+Q14+Q15+Q16+Q17+Q18+Q19+Q20+Q21+Q22+Q23+Q24+Q25</f>
        <v>0</v>
      </c>
      <c r="R26" s="335" t="str">
        <f t="shared" si="4"/>
        <v xml:space="preserve"> </v>
      </c>
      <c r="S26" s="336">
        <f>S10+S11+S12+S13+S14+S15+S16+S17+S18+S19+S20+S21+S22+S23+S24+S25</f>
        <v>0</v>
      </c>
      <c r="T26" s="335" t="str">
        <f t="shared" si="5"/>
        <v xml:space="preserve"> </v>
      </c>
      <c r="U26" s="336">
        <f>U10+U11+U12+U13+U14+U15+U16+U17+U18+U19+U20+U21+U22+U23+U24+U25</f>
        <v>0</v>
      </c>
      <c r="V26" s="335" t="str">
        <f t="shared" si="6"/>
        <v xml:space="preserve"> </v>
      </c>
      <c r="W26" s="93"/>
    </row>
    <row r="27" spans="2:23">
      <c r="G27" s="38"/>
      <c r="H27" s="38"/>
      <c r="I27" s="38"/>
      <c r="J27" s="38"/>
      <c r="K27" s="146"/>
      <c r="L27" s="75"/>
      <c r="M27" s="75"/>
      <c r="N27" s="75"/>
      <c r="O27" s="75"/>
      <c r="P27" s="147">
        <f>IF((Q25&lt;=0),-1,0)</f>
        <v>-1</v>
      </c>
      <c r="Q27" s="231" t="str">
        <f>IF((Q26+P27)&gt;=0,"Ausgleich im HH-Plan"," ")</f>
        <v xml:space="preserve"> </v>
      </c>
      <c r="R27" s="94"/>
      <c r="S27" s="231"/>
      <c r="T27" s="230"/>
      <c r="U27" s="231"/>
      <c r="V27" s="95"/>
      <c r="W27" s="147"/>
    </row>
    <row r="28" spans="2:23">
      <c r="H28" s="91" t="s">
        <v>645</v>
      </c>
      <c r="I28" s="78">
        <f>-1*(G26-I26)</f>
        <v>0</v>
      </c>
      <c r="J28" s="78" t="str">
        <f>(IF(J26=" "," ",(-1*(H26-J26))))</f>
        <v xml:space="preserve"> </v>
      </c>
      <c r="K28" s="75"/>
      <c r="L28" s="75"/>
      <c r="M28" s="91" t="s">
        <v>552</v>
      </c>
      <c r="N28" s="78">
        <f>-1*(L26-N26)</f>
        <v>0</v>
      </c>
      <c r="O28" s="78" t="str">
        <f>(IF(O26=" "," ",(-1*(M26-O26))))</f>
        <v xml:space="preserve"> </v>
      </c>
      <c r="P28" s="230"/>
      <c r="Q28" s="94"/>
      <c r="R28" s="232"/>
      <c r="S28" s="92"/>
      <c r="T28" s="232"/>
      <c r="U28" s="92"/>
      <c r="V28" s="232"/>
      <c r="W28" s="94"/>
    </row>
    <row r="29" spans="2:23">
      <c r="G29" s="76"/>
      <c r="H29" s="76"/>
      <c r="I29" s="76"/>
      <c r="J29" s="76"/>
      <c r="K29" s="76"/>
      <c r="L29" s="76"/>
      <c r="M29" s="76"/>
      <c r="N29" s="76"/>
      <c r="O29" s="76"/>
      <c r="P29" s="95"/>
      <c r="Q29" s="95"/>
      <c r="R29" s="95"/>
      <c r="S29" s="95"/>
      <c r="T29" s="95"/>
      <c r="U29" s="95"/>
      <c r="V29" s="95"/>
      <c r="W29" s="94"/>
    </row>
    <row r="30" spans="2:23">
      <c r="G30" s="77"/>
      <c r="H30" s="77"/>
      <c r="I30" s="77"/>
      <c r="J30" s="77"/>
      <c r="K30" s="77"/>
      <c r="L30" s="77"/>
      <c r="M30" s="77"/>
      <c r="N30" s="77"/>
      <c r="O30" s="77"/>
      <c r="P30" s="77"/>
      <c r="Q30" s="77"/>
      <c r="R30" s="77"/>
      <c r="S30" s="77"/>
      <c r="T30" s="77"/>
      <c r="U30" s="77"/>
      <c r="V30" s="77"/>
      <c r="W30" s="77"/>
    </row>
    <row r="31" spans="2:23">
      <c r="I31" s="77"/>
      <c r="J31" s="77"/>
      <c r="K31" s="77"/>
      <c r="L31" s="77"/>
      <c r="M31" s="77"/>
      <c r="N31" s="77"/>
      <c r="O31" s="77"/>
      <c r="P31" s="77"/>
      <c r="Q31" s="77"/>
      <c r="R31" s="77"/>
      <c r="S31" s="77"/>
      <c r="T31" s="77"/>
      <c r="U31" s="77"/>
      <c r="V31" s="77"/>
      <c r="W31" s="77"/>
    </row>
    <row r="32" spans="2:23">
      <c r="I32" s="77"/>
      <c r="J32" s="77"/>
      <c r="K32" s="77"/>
      <c r="L32" s="77"/>
      <c r="M32" s="77"/>
      <c r="N32" s="77"/>
      <c r="O32" s="77"/>
      <c r="P32" s="77"/>
      <c r="Q32" s="77"/>
      <c r="R32" s="77"/>
      <c r="S32" s="77"/>
      <c r="T32" s="77"/>
      <c r="U32" s="77"/>
      <c r="V32" s="77"/>
      <c r="W32" s="77"/>
    </row>
    <row r="33" spans="9:17">
      <c r="I33" s="77"/>
      <c r="J33" s="77"/>
      <c r="K33" s="77"/>
      <c r="L33" s="77"/>
      <c r="M33" s="77"/>
      <c r="N33" s="77"/>
      <c r="O33" s="77"/>
      <c r="P33" s="77"/>
      <c r="Q33" s="77"/>
    </row>
  </sheetData>
  <sheetProtection algorithmName="SHA-512" hashValue="yP4ZnphI+XYF/1rhHHv8C/NYHU30bNkZ33yCFUvG6VlheqzNc6giFw5sBgLUJkNqVom/55NA1PQ7uDZDHa1LjQ==" saltValue="WDuvTp9odTSJrBAeD0CACQ==" spinCount="100000" sheet="1" selectLockedCells="1"/>
  <customSheetViews>
    <customSheetView guid="{4F0C12F7-6B51-448A-979B-7D7A867F336D}" showGridLines="0" fitToPage="1">
      <selection activeCell="G13" sqref="G13"/>
      <colBreaks count="7" manualBreakCount="7">
        <brk id="10" max="1048575" man="1"/>
        <brk id="15" max="1048575" man="1"/>
        <brk id="20" max="1048575" man="1"/>
        <brk id="25" max="1048575" man="1"/>
        <brk id="30" max="1048575" man="1"/>
        <brk id="35" max="1048575" man="1"/>
        <brk id="40" max="1048575" man="1"/>
      </colBreaks>
      <pageMargins left="0.70866141732283472" right="0.70866141732283472" top="0.78740157480314965" bottom="0.78740157480314965" header="0.31496062992125984" footer="0.31496062992125984"/>
      <pageSetup paperSize="9" scale="85" fitToWidth="0" orientation="landscape" r:id="rId1"/>
    </customSheetView>
  </customSheetViews>
  <mergeCells count="6">
    <mergeCell ref="B7:E7"/>
    <mergeCell ref="U7:V7"/>
    <mergeCell ref="G7:J7"/>
    <mergeCell ref="L7:O7"/>
    <mergeCell ref="Q7:R7"/>
    <mergeCell ref="S7:T7"/>
  </mergeCells>
  <pageMargins left="0.70866141732283472" right="0.70866141732283472" top="0.78740157480314965" bottom="0.78740157480314965" header="0.31496062992125984" footer="0.31496062992125984"/>
  <pageSetup paperSize="9" fitToWidth="0" orientation="landscape" r:id="rId2"/>
  <colBreaks count="7" manualBreakCount="7">
    <brk id="10" max="1048575" man="1"/>
    <brk id="15" max="1048575" man="1"/>
    <brk id="20" max="1048575" man="1"/>
    <brk id="25" max="1048575" man="1"/>
    <brk id="30" max="1048575" man="1"/>
    <brk id="35" max="1048575" man="1"/>
    <brk id="40" max="1048575" man="1"/>
  </colBreaks>
  <ignoredErrors>
    <ignoredError sqref="M26 R26 T26 V26 H26" formula="1"/>
    <ignoredError sqref="H10 J10 M10 O10 R10 Q26 T10 S26 P27 V10 U26 L26 G26 H11 J11 M11 O11 R11 T11 V11 H12 J12 M12 O12 R12 T12 V12 H13 J13 M13 O13 R13 T13 V13 H14 J14 M14 O14 R14 T14 V14 H17 J17 M17 O17 R17 T17 V17 H16 J16 M16 O16 R16 T16 V16 H15 J15 M15 O15 R15 T15 V15 H25 J25 M25 O25 R25 T25 V25 H24 J24 M24 O24 R24 T24 V24 H23 J23 M23 O23 R23 T23 V23 H21 J21 M21 O21 R21 T21 V21 H20 J20 M20 O20 R20 T20 V20 H19 J19 M19 O19 R19 T19 V19 H18 J18 M18 O18 R18 T18 V18 H22 J22 M22 O22 R22 T22 V22" emptyCellReference="1"/>
    <ignoredError sqref="I26 N26" formula="1" emptyCellReference="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DropDown!$F$1:$F$3</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22"/>
  <sheetViews>
    <sheetView showGridLines="0" zoomScaleNormal="100" workbookViewId="0">
      <pane xSplit="1" ySplit="9" topLeftCell="B10" activePane="bottomRight" state="frozen"/>
      <selection pane="topRight" activeCell="B1" sqref="B1"/>
      <selection pane="bottomLeft" activeCell="A10" sqref="A10"/>
      <selection pane="bottomRight" activeCell="D9" sqref="D9"/>
    </sheetView>
  </sheetViews>
  <sheetFormatPr baseColWidth="10" defaultColWidth="11.3984375" defaultRowHeight="14.25"/>
  <cols>
    <col min="1" max="1" width="56.59765625" style="229" customWidth="1"/>
    <col min="2" max="2" width="22.1328125" style="229" customWidth="1"/>
    <col min="3" max="3" width="11.59765625" style="229" customWidth="1"/>
    <col min="4" max="4" width="22" style="229" customWidth="1"/>
    <col min="5" max="5" width="11.59765625" style="229" customWidth="1"/>
    <col min="6" max="6" width="5.1328125" style="9" customWidth="1"/>
    <col min="7" max="7" width="22.1328125" style="229" customWidth="1"/>
    <col min="8" max="8" width="11.59765625" style="229" customWidth="1"/>
    <col min="9" max="9" width="22.1328125" style="229" customWidth="1"/>
    <col min="10" max="10" width="11.59765625" style="229" customWidth="1"/>
    <col min="11" max="11" width="5.1328125" style="229" customWidth="1"/>
    <col min="12" max="12" width="22.1328125" style="229" customWidth="1"/>
    <col min="13" max="13" width="11.59765625" style="229" customWidth="1"/>
    <col min="14" max="14" width="22.1328125" style="229" customWidth="1"/>
    <col min="15" max="15" width="11.59765625" style="229" customWidth="1"/>
    <col min="16" max="16" width="22.1328125" style="229" customWidth="1"/>
    <col min="17" max="17" width="11.59765625" style="229" customWidth="1"/>
    <col min="18" max="18" width="4.3984375" style="229" customWidth="1"/>
    <col min="19" max="19" width="11.73046875" style="229" bestFit="1" customWidth="1"/>
    <col min="20" max="20" width="22.265625" style="229" customWidth="1"/>
    <col min="21" max="21" width="11.73046875" style="229" bestFit="1" customWidth="1"/>
    <col min="22" max="22" width="11.3984375" style="229"/>
    <col min="23" max="23" width="22.265625" style="229" customWidth="1"/>
    <col min="24" max="24" width="11.73046875" style="229" bestFit="1" customWidth="1"/>
    <col min="25" max="25" width="22.265625" style="229" customWidth="1"/>
    <col min="26" max="26" width="12.73046875" style="229" customWidth="1"/>
    <col min="27" max="27" width="11.3984375" style="229"/>
    <col min="28" max="28" width="22.265625" style="229" bestFit="1" customWidth="1"/>
    <col min="29" max="29" width="11.73046875" style="229" bestFit="1" customWidth="1"/>
    <col min="30" max="30" width="22.3984375" style="229" customWidth="1"/>
    <col min="31" max="31" width="12.73046875" style="229" customWidth="1"/>
    <col min="32" max="32" width="11.3984375" style="229"/>
    <col min="33" max="33" width="22.265625" style="229" bestFit="1" customWidth="1"/>
    <col min="34" max="34" width="11.73046875" style="229" bestFit="1" customWidth="1"/>
    <col min="35" max="35" width="22.3984375" style="229" customWidth="1"/>
    <col min="36" max="36" width="12.73046875" style="229" customWidth="1"/>
    <col min="37" max="16384" width="11.3984375" style="229"/>
  </cols>
  <sheetData>
    <row r="2" spans="1:37" ht="18">
      <c r="A2" s="223" t="s">
        <v>659</v>
      </c>
      <c r="B2" s="223"/>
      <c r="C2" s="223"/>
      <c r="D2" s="100"/>
      <c r="R2" s="226"/>
    </row>
    <row r="4" spans="1:37">
      <c r="A4" s="17" t="s">
        <v>723</v>
      </c>
      <c r="B4" s="37" t="str">
        <f>IF(Deckblatt!D14="Auswahlfeld"," ",VLOOKUP(Deckblatt!D14,DropDown!A3:C444,3,FALSE))</f>
        <v xml:space="preserve"> </v>
      </c>
      <c r="C4" s="17"/>
    </row>
    <row r="5" spans="1:37">
      <c r="H5" s="82"/>
      <c r="I5" s="82"/>
      <c r="J5" s="82"/>
      <c r="K5" s="82"/>
    </row>
    <row r="6" spans="1:37">
      <c r="H6" s="82"/>
      <c r="I6" s="82"/>
      <c r="J6" s="82"/>
      <c r="K6" s="338"/>
      <c r="L6" s="92"/>
      <c r="M6" s="92"/>
      <c r="N6" s="92"/>
      <c r="O6" s="92"/>
      <c r="P6" s="92"/>
      <c r="Q6" s="92"/>
      <c r="R6" s="92"/>
    </row>
    <row r="7" spans="1:37" ht="18">
      <c r="B7" s="378" t="str">
        <f>"Haushaltsjahr "&amp;Deckblatt!$A$9-1</f>
        <v>Haushaltsjahr 2024</v>
      </c>
      <c r="C7" s="378"/>
      <c r="D7" s="378"/>
      <c r="E7" s="378"/>
      <c r="F7" s="255"/>
      <c r="G7" s="379" t="str">
        <f>"Haushaltsjahr "&amp;Deckblatt!$A$9</f>
        <v>Haushaltsjahr 2025</v>
      </c>
      <c r="H7" s="379"/>
      <c r="I7" s="379"/>
      <c r="J7" s="379"/>
      <c r="K7" s="256"/>
      <c r="L7" s="380" t="str">
        <f>"Haushaltsjahr "&amp;Deckblatt!$A$9+1</f>
        <v>Haushaltsjahr 2026</v>
      </c>
      <c r="M7" s="380"/>
      <c r="N7" s="380" t="str">
        <f>"Haushaltsjahr "&amp;Deckblatt!$A$9+2</f>
        <v>Haushaltsjahr 2027</v>
      </c>
      <c r="O7" s="380"/>
      <c r="P7" s="380" t="str">
        <f>"Haushaltsjahr "&amp;Deckblatt!$A$9+3</f>
        <v>Haushaltsjahr 2028</v>
      </c>
      <c r="Q7" s="380"/>
      <c r="R7" s="92"/>
    </row>
    <row r="8" spans="1:37" ht="14.25" customHeight="1" thickBot="1">
      <c r="D8" s="242"/>
      <c r="E8" s="242"/>
      <c r="F8" s="258"/>
      <c r="G8" s="258"/>
      <c r="H8" s="258"/>
      <c r="I8" s="258"/>
      <c r="J8" s="258"/>
      <c r="K8" s="256"/>
      <c r="L8" s="256"/>
      <c r="M8" s="256"/>
      <c r="N8" s="256"/>
      <c r="O8" s="256"/>
      <c r="P8" s="256"/>
      <c r="Q8" s="256"/>
      <c r="R8" s="92"/>
    </row>
    <row r="9" spans="1:37" ht="14.65" thickBot="1">
      <c r="A9" s="246"/>
      <c r="B9" s="84" t="s">
        <v>503</v>
      </c>
      <c r="C9" s="85" t="s">
        <v>553</v>
      </c>
      <c r="D9" s="361" t="s">
        <v>498</v>
      </c>
      <c r="E9" s="85" t="s">
        <v>553</v>
      </c>
      <c r="F9" s="260"/>
      <c r="G9" s="84" t="s">
        <v>503</v>
      </c>
      <c r="H9" s="85" t="s">
        <v>553</v>
      </c>
      <c r="I9" s="84" t="s">
        <v>625</v>
      </c>
      <c r="J9" s="259" t="s">
        <v>553</v>
      </c>
      <c r="K9" s="339"/>
      <c r="L9" s="344" t="s">
        <v>503</v>
      </c>
      <c r="M9" s="85" t="s">
        <v>553</v>
      </c>
      <c r="N9" s="344" t="s">
        <v>503</v>
      </c>
      <c r="O9" s="85" t="s">
        <v>553</v>
      </c>
      <c r="P9" s="344" t="s">
        <v>503</v>
      </c>
      <c r="Q9" s="85" t="s">
        <v>553</v>
      </c>
      <c r="R9" s="94"/>
      <c r="S9" s="77"/>
      <c r="T9" s="77"/>
      <c r="U9" s="77"/>
      <c r="V9" s="77"/>
      <c r="W9" s="77"/>
      <c r="X9" s="77"/>
      <c r="Y9" s="77"/>
      <c r="Z9" s="77"/>
      <c r="AA9" s="77"/>
      <c r="AB9" s="77"/>
      <c r="AC9" s="77"/>
      <c r="AD9" s="77"/>
      <c r="AE9" s="77"/>
      <c r="AF9" s="77"/>
      <c r="AG9" s="77"/>
      <c r="AH9" s="77"/>
      <c r="AI9" s="77"/>
      <c r="AJ9" s="77"/>
      <c r="AK9" s="77"/>
    </row>
    <row r="10" spans="1:37">
      <c r="A10" s="245" t="s">
        <v>661</v>
      </c>
      <c r="B10" s="250"/>
      <c r="C10" s="247" t="str">
        <f>IF($B$4=" "," ",B10/$B$4)</f>
        <v xml:space="preserve"> </v>
      </c>
      <c r="D10" s="250"/>
      <c r="E10" s="247" t="str">
        <f>IF($B$4=" "," ",D10/$B$4)</f>
        <v xml:space="preserve"> </v>
      </c>
      <c r="F10" s="261"/>
      <c r="G10" s="250"/>
      <c r="H10" s="247" t="str">
        <f>IF($B$4=" "," ",G10/$B$4)</f>
        <v xml:space="preserve"> </v>
      </c>
      <c r="I10" s="345"/>
      <c r="J10" s="257" t="str">
        <f>IF($B$4=" "," ",I10/$B$4)</f>
        <v xml:space="preserve"> </v>
      </c>
      <c r="K10" s="340"/>
      <c r="L10" s="345"/>
      <c r="M10" s="247" t="str">
        <f>IF($B$4=" "," ",L10/$B$4)</f>
        <v xml:space="preserve"> </v>
      </c>
      <c r="N10" s="345"/>
      <c r="O10" s="248" t="str">
        <f>IF($B$4=" "," ",N10/$B$4)</f>
        <v xml:space="preserve"> </v>
      </c>
      <c r="P10" s="346"/>
      <c r="Q10" s="248" t="str">
        <f>IF($B$4=" "," ",P10/$B$4)</f>
        <v xml:space="preserve"> </v>
      </c>
      <c r="R10" s="94"/>
      <c r="S10" s="77"/>
      <c r="T10" s="77"/>
      <c r="U10" s="77"/>
      <c r="V10" s="77"/>
      <c r="W10" s="77"/>
      <c r="X10" s="77"/>
      <c r="Y10" s="77"/>
      <c r="Z10" s="77"/>
      <c r="AA10" s="77"/>
      <c r="AB10" s="77"/>
      <c r="AC10" s="77"/>
      <c r="AD10" s="77"/>
      <c r="AE10" s="77"/>
      <c r="AF10" s="77"/>
      <c r="AG10" s="77"/>
      <c r="AH10" s="77"/>
      <c r="AI10" s="77"/>
      <c r="AJ10" s="77"/>
      <c r="AK10" s="77"/>
    </row>
    <row r="11" spans="1:37" ht="16.5" customHeight="1">
      <c r="A11" s="243" t="s">
        <v>662</v>
      </c>
      <c r="B11" s="251"/>
      <c r="C11" s="247" t="str">
        <f>IF($B$4=" "," ",B11/$B$4)</f>
        <v xml:space="preserve"> </v>
      </c>
      <c r="D11" s="251"/>
      <c r="E11" s="247" t="str">
        <f>IF($B$4=" "," ",D11/$B$4)</f>
        <v xml:space="preserve"> </v>
      </c>
      <c r="F11" s="261"/>
      <c r="G11" s="251"/>
      <c r="H11" s="247" t="str">
        <f>IF($B$4=" "," ",G11/$B$4)</f>
        <v xml:space="preserve"> </v>
      </c>
      <c r="I11" s="345"/>
      <c r="J11" s="257" t="str">
        <f t="shared" ref="J11:J12" si="0">IF($B$4=" "," ",I11/$B$4)</f>
        <v xml:space="preserve"> </v>
      </c>
      <c r="K11" s="340"/>
      <c r="L11" s="347"/>
      <c r="M11" s="247" t="str">
        <f>IF($B$4=" "," ",L11/$B$4)</f>
        <v xml:space="preserve"> </v>
      </c>
      <c r="N11" s="347"/>
      <c r="O11" s="248" t="str">
        <f>IF($B$4=" "," ",N11/$B$4)</f>
        <v xml:space="preserve"> </v>
      </c>
      <c r="P11" s="348"/>
      <c r="Q11" s="248" t="str">
        <f>IF($B$4=" "," ",P11/$B$4)</f>
        <v xml:space="preserve"> </v>
      </c>
      <c r="R11" s="94"/>
      <c r="S11" s="77"/>
      <c r="T11" s="77"/>
      <c r="U11" s="77"/>
      <c r="V11" s="77"/>
      <c r="W11" s="77"/>
    </row>
    <row r="12" spans="1:37" ht="14.65" thickBot="1">
      <c r="A12" s="272" t="s">
        <v>657</v>
      </c>
      <c r="B12" s="273">
        <f>B10-B11</f>
        <v>0</v>
      </c>
      <c r="C12" s="274" t="str">
        <f>IF($B$4=" "," ",B12/$B$4)</f>
        <v xml:space="preserve"> </v>
      </c>
      <c r="D12" s="273">
        <f>D10-D11</f>
        <v>0</v>
      </c>
      <c r="E12" s="274" t="str">
        <f>IF($B$4=" "," ",D12/$B$4)</f>
        <v xml:space="preserve"> </v>
      </c>
      <c r="F12" s="261"/>
      <c r="G12" s="273">
        <f>G10-G11</f>
        <v>0</v>
      </c>
      <c r="H12" s="278" t="str">
        <f>IF($B$4=" "," ",G12/$B$4)</f>
        <v xml:space="preserve"> </v>
      </c>
      <c r="I12" s="277">
        <f>I10-I11</f>
        <v>0</v>
      </c>
      <c r="J12" s="283" t="str">
        <f t="shared" si="0"/>
        <v xml:space="preserve"> </v>
      </c>
      <c r="K12" s="340"/>
      <c r="L12" s="273">
        <f>L10-L11</f>
        <v>0</v>
      </c>
      <c r="M12" s="278" t="str">
        <f>IF($B$4=" "," ",L12/$B$4)</f>
        <v xml:space="preserve"> </v>
      </c>
      <c r="N12" s="273">
        <f>N10-N11</f>
        <v>0</v>
      </c>
      <c r="O12" s="278" t="str">
        <f>IF($B$4=" "," ",N12/$B$4)</f>
        <v xml:space="preserve"> </v>
      </c>
      <c r="P12" s="273">
        <f>P10-P11</f>
        <v>0</v>
      </c>
      <c r="Q12" s="278" t="str">
        <f>IF($B$4=" "," ",P12/$B$4)</f>
        <v xml:space="preserve"> </v>
      </c>
      <c r="R12" s="92"/>
    </row>
    <row r="13" spans="1:37" ht="28.9" thickBot="1">
      <c r="A13" s="244" t="s">
        <v>658</v>
      </c>
      <c r="B13" s="275"/>
      <c r="C13" s="249" t="str">
        <f>IF($B$4=" "," ",B13/$B$4)</f>
        <v xml:space="preserve"> </v>
      </c>
      <c r="D13" s="275"/>
      <c r="E13" s="249" t="str">
        <f>IF($B$4=" "," ",D13/$B$4)</f>
        <v xml:space="preserve"> </v>
      </c>
      <c r="F13" s="261"/>
      <c r="G13" s="250"/>
      <c r="H13" s="247" t="str">
        <f>IF($B$4=" "," ",G13/$B$4)</f>
        <v xml:space="preserve"> </v>
      </c>
      <c r="I13" s="345"/>
      <c r="J13" s="257" t="str">
        <f>IF($B$4=" "," ",I13/$B$4)</f>
        <v xml:space="preserve"> </v>
      </c>
      <c r="K13" s="340"/>
      <c r="L13" s="345"/>
      <c r="M13" s="247" t="str">
        <f>IF($B$4=" "," ",L13/$B$4)</f>
        <v xml:space="preserve"> </v>
      </c>
      <c r="N13" s="345"/>
      <c r="O13" s="248" t="str">
        <f>IF($B$4=" "," ",N13/$B$4)</f>
        <v xml:space="preserve"> </v>
      </c>
      <c r="P13" s="345"/>
      <c r="Q13" s="248" t="str">
        <f>IF($B$4=" "," ",P13/$B$4)</f>
        <v xml:space="preserve"> </v>
      </c>
      <c r="R13" s="92"/>
    </row>
    <row r="14" spans="1:37" ht="28.9" thickBot="1">
      <c r="A14" s="276" t="s">
        <v>663</v>
      </c>
      <c r="B14" s="277">
        <f>B12-B13</f>
        <v>0</v>
      </c>
      <c r="C14" s="278" t="str">
        <f>IF($B$4=" "," ",B14/$B$4)</f>
        <v xml:space="preserve"> </v>
      </c>
      <c r="D14" s="277">
        <f>D12-D13</f>
        <v>0</v>
      </c>
      <c r="E14" s="278" t="str">
        <f>IF($B$4=" "," ",D14/$B$4)</f>
        <v xml:space="preserve"> </v>
      </c>
      <c r="F14" s="261"/>
      <c r="G14" s="284">
        <f>G12-G13</f>
        <v>0</v>
      </c>
      <c r="H14" s="285" t="str">
        <f>IF($B$4=" "," ",G14/$B$4)</f>
        <v xml:space="preserve"> </v>
      </c>
      <c r="I14" s="284">
        <f>I12-I13</f>
        <v>0</v>
      </c>
      <c r="J14" s="286" t="str">
        <f>IF($B$4=" "," ",I14/$B$4)</f>
        <v xml:space="preserve"> </v>
      </c>
      <c r="K14" s="340"/>
      <c r="L14" s="284">
        <f>L12-L13</f>
        <v>0</v>
      </c>
      <c r="M14" s="285" t="str">
        <f>IF($B$4=" "," ",L14/$B$4)</f>
        <v xml:space="preserve"> </v>
      </c>
      <c r="N14" s="284">
        <f>N12-N13</f>
        <v>0</v>
      </c>
      <c r="O14" s="285" t="str">
        <f>IF($B$4=" "," ",N14/$B$4)</f>
        <v xml:space="preserve"> </v>
      </c>
      <c r="P14" s="284">
        <f>P12-P13</f>
        <v>0</v>
      </c>
      <c r="Q14" s="285" t="str">
        <f>IF($B$4=" "," ",P14/$B$4)</f>
        <v xml:space="preserve"> </v>
      </c>
      <c r="R14" s="92"/>
    </row>
    <row r="15" spans="1:37" s="262" customFormat="1" ht="7.5" customHeight="1" thickBot="1">
      <c r="A15" s="266"/>
      <c r="B15" s="266"/>
      <c r="C15" s="266"/>
      <c r="D15" s="266"/>
      <c r="E15" s="267"/>
      <c r="H15" s="282"/>
      <c r="J15" s="282"/>
      <c r="K15" s="341"/>
      <c r="L15" s="341"/>
      <c r="M15" s="342"/>
      <c r="N15" s="341"/>
      <c r="O15" s="342"/>
      <c r="P15" s="341"/>
      <c r="Q15" s="342"/>
      <c r="R15" s="341"/>
    </row>
    <row r="16" spans="1:37" ht="28.5">
      <c r="A16" s="349" t="s">
        <v>682</v>
      </c>
      <c r="B16" s="353"/>
      <c r="C16" s="270" t="str">
        <f>IF($B$4=" "," ",B16/$B$4)</f>
        <v xml:space="preserve"> </v>
      </c>
      <c r="D16" s="355"/>
      <c r="E16" s="268" t="str">
        <f t="shared" ref="E16:E17" si="1">IF($B$4=" "," ",D16/$B$4)</f>
        <v xml:space="preserve"> </v>
      </c>
      <c r="F16" s="264"/>
      <c r="G16" s="353"/>
      <c r="H16" s="268" t="str">
        <f t="shared" ref="H16:H17" si="2">IF($B$4=" "," ",G16/$B$4)</f>
        <v xml:space="preserve"> </v>
      </c>
      <c r="I16" s="355"/>
      <c r="J16" s="268" t="str">
        <f>IF($B$4=" "," ",I16/$B$4)</f>
        <v xml:space="preserve"> </v>
      </c>
      <c r="K16" s="343"/>
      <c r="L16" s="357"/>
      <c r="M16" s="268" t="str">
        <f t="shared" ref="M16:M17" si="3">IF($B$4=" "," ",L16/$B$4)</f>
        <v xml:space="preserve"> </v>
      </c>
      <c r="N16" s="359"/>
      <c r="O16" s="268" t="str">
        <f t="shared" ref="O16:O17" si="4">IF($B$4=" "," ",N16/$B$4)</f>
        <v xml:space="preserve"> </v>
      </c>
      <c r="P16" s="359"/>
      <c r="Q16" s="268" t="str">
        <f t="shared" ref="Q16:Q17" si="5">IF($B$4=" "," ",P16/$B$4)</f>
        <v xml:space="preserve"> </v>
      </c>
      <c r="R16" s="92"/>
    </row>
    <row r="17" spans="1:18" ht="44.25">
      <c r="A17" s="263" t="s">
        <v>681</v>
      </c>
      <c r="B17" s="354"/>
      <c r="C17" s="271" t="str">
        <f t="shared" ref="C17" si="6">IF($B$4=" "," ",B17/$B$4)</f>
        <v xml:space="preserve"> </v>
      </c>
      <c r="D17" s="356"/>
      <c r="E17" s="269" t="str">
        <f t="shared" si="1"/>
        <v xml:space="preserve"> </v>
      </c>
      <c r="F17" s="264"/>
      <c r="G17" s="354"/>
      <c r="H17" s="269" t="str">
        <f t="shared" si="2"/>
        <v xml:space="preserve"> </v>
      </c>
      <c r="I17" s="356"/>
      <c r="J17" s="269" t="str">
        <f>IF($B$4=" "," ",I17/$B$4)</f>
        <v xml:space="preserve"> </v>
      </c>
      <c r="K17" s="343"/>
      <c r="L17" s="358"/>
      <c r="M17" s="269" t="str">
        <f t="shared" si="3"/>
        <v xml:space="preserve"> </v>
      </c>
      <c r="N17" s="360"/>
      <c r="O17" s="269" t="str">
        <f t="shared" si="4"/>
        <v xml:space="preserve"> </v>
      </c>
      <c r="P17" s="360"/>
      <c r="Q17" s="269" t="str">
        <f t="shared" si="5"/>
        <v xml:space="preserve"> </v>
      </c>
      <c r="R17" s="92"/>
    </row>
    <row r="18" spans="1:18" ht="28.9" thickBot="1">
      <c r="A18" s="272" t="s">
        <v>674</v>
      </c>
      <c r="B18" s="279">
        <f>IF((B14+B17)&gt;0,"-",B14+B17)</f>
        <v>0</v>
      </c>
      <c r="C18" s="280" t="str">
        <f>IF($B$4=" "," ",IF(B18="-","-",B18/$B$4))</f>
        <v xml:space="preserve"> </v>
      </c>
      <c r="D18" s="281">
        <f>IF((D14+D17)&gt;0,"-",D14+D17)</f>
        <v>0</v>
      </c>
      <c r="E18" s="274" t="str">
        <f>IF($B$4=" "," ",IF(D18="-","-",D18/$B$4))</f>
        <v xml:space="preserve"> </v>
      </c>
      <c r="F18" s="265"/>
      <c r="G18" s="279">
        <f>IF((G14+G17)&gt;0,"-",G14+G17)</f>
        <v>0</v>
      </c>
      <c r="H18" s="274" t="str">
        <f>IF($B$4=" "," ",IF(G18="-","-",G18/$B$4))</f>
        <v xml:space="preserve"> </v>
      </c>
      <c r="I18" s="281">
        <f>IF((I14+I17)&gt;0,"-",I14+I17)</f>
        <v>0</v>
      </c>
      <c r="J18" s="274" t="str">
        <f>IF($B$4=" "," ",IF(I18="-","-",I18/$B$4))</f>
        <v xml:space="preserve"> </v>
      </c>
      <c r="K18" s="343"/>
      <c r="L18" s="279">
        <f>IF((L14+L17)&gt;0,"-",L14+L17)</f>
        <v>0</v>
      </c>
      <c r="M18" s="274" t="str">
        <f>IF($B$4=" "," ",IF(L18="-","-",L18/$B$4))</f>
        <v xml:space="preserve"> </v>
      </c>
      <c r="N18" s="281">
        <f>IF((N14+N17)&gt;0,"-",N14+N17)</f>
        <v>0</v>
      </c>
      <c r="O18" s="274" t="str">
        <f>IF($B$4=" "," ",IF(N18="-","-",N18/$B$4))</f>
        <v xml:space="preserve"> </v>
      </c>
      <c r="P18" s="281">
        <f>IF((P14+P17)&gt;0,"-",P14+P17)</f>
        <v>0</v>
      </c>
      <c r="Q18" s="274" t="str">
        <f>IF($B$4=" "," ",IF(P18="-","-",P18/$B$4))</f>
        <v xml:space="preserve"> </v>
      </c>
      <c r="R18" s="92"/>
    </row>
    <row r="19" spans="1:18">
      <c r="K19" s="92"/>
      <c r="L19" s="92"/>
      <c r="M19" s="92"/>
      <c r="N19" s="92"/>
      <c r="O19" s="92"/>
      <c r="P19" s="92"/>
      <c r="Q19" s="92"/>
      <c r="R19" s="92"/>
    </row>
    <row r="20" spans="1:18" ht="96" customHeight="1">
      <c r="A20" s="351" t="s">
        <v>714</v>
      </c>
      <c r="B20" s="241"/>
      <c r="C20" s="241"/>
      <c r="D20" s="241"/>
      <c r="E20" s="241"/>
    </row>
    <row r="21" spans="1:18">
      <c r="A21" s="350"/>
    </row>
    <row r="22" spans="1:18">
      <c r="A22" s="350"/>
    </row>
  </sheetData>
  <sheetProtection algorithmName="SHA-512" hashValue="piMYCYS6eg6dVyOuLQX6jfltsgH3mxZAN9m2xeFuOcnOSF/kdHZ5H43dcRgG59Laoqjr6GmAaLKwbO/3YPvCuA==" saltValue="y5cX2sVOnheriou/V/EsOA==" spinCount="100000" sheet="1" selectLockedCells="1"/>
  <mergeCells count="5">
    <mergeCell ref="B7:E7"/>
    <mergeCell ref="G7:J7"/>
    <mergeCell ref="P7:Q7"/>
    <mergeCell ref="L7:M7"/>
    <mergeCell ref="N7:O7"/>
  </mergeCells>
  <pageMargins left="0.70866141732283472" right="0.70866141732283472" top="0.78740157480314965" bottom="0.78740157480314965" header="0.31496062992125984" footer="0.31496062992125984"/>
  <pageSetup paperSize="9"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DropDown!$F$1:$F$3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2:S169"/>
  <sheetViews>
    <sheetView showGridLines="0" zoomScaleNormal="100" workbookViewId="0">
      <selection activeCell="G8" sqref="G8"/>
    </sheetView>
  </sheetViews>
  <sheetFormatPr baseColWidth="10" defaultRowHeight="14.25"/>
  <cols>
    <col min="1" max="1" width="5.73046875" customWidth="1"/>
    <col min="2" max="2" width="25.3984375" customWidth="1"/>
    <col min="3" max="3" width="1.73046875" customWidth="1"/>
    <col min="4" max="4" width="20.73046875" customWidth="1"/>
    <col min="5" max="5" width="15.86328125" customWidth="1"/>
    <col min="6" max="6" width="1.73046875" style="65" customWidth="1"/>
    <col min="7" max="7" width="20.73046875" customWidth="1"/>
    <col min="8" max="8" width="1.73046875" customWidth="1"/>
    <col min="9" max="9" width="20.73046875" customWidth="1"/>
    <col min="10" max="10" width="1.73046875" customWidth="1"/>
    <col min="11" max="11" width="20.73046875" customWidth="1"/>
    <col min="12" max="12" width="1.73046875" customWidth="1"/>
    <col min="13" max="13" width="20.73046875" customWidth="1"/>
    <col min="14" max="14" width="1.73046875" customWidth="1"/>
    <col min="15" max="15" width="34.265625" customWidth="1"/>
    <col min="16" max="16" width="1.73046875" customWidth="1"/>
    <col min="17" max="17" width="16.3984375" customWidth="1"/>
    <col min="18" max="18" width="1.73046875" customWidth="1"/>
    <col min="19" max="19" width="50.73046875" customWidth="1"/>
    <col min="20" max="20" width="1.73046875" customWidth="1"/>
  </cols>
  <sheetData>
    <row r="2" spans="1:19" ht="18">
      <c r="B2" s="382" t="s">
        <v>509</v>
      </c>
      <c r="C2" s="382"/>
      <c r="D2" s="382"/>
      <c r="E2" s="79" t="s">
        <v>623</v>
      </c>
      <c r="G2" s="362">
        <f>Deckblatt!A9</f>
        <v>2025</v>
      </c>
      <c r="I2" s="224"/>
      <c r="J2" s="225"/>
      <c r="K2" s="225"/>
    </row>
    <row r="4" spans="1:19" ht="15.75">
      <c r="A4" s="108" t="s">
        <v>555</v>
      </c>
      <c r="B4" s="14" t="s">
        <v>32</v>
      </c>
    </row>
    <row r="6" spans="1:19" ht="42.75">
      <c r="B6" s="16" t="s">
        <v>33</v>
      </c>
      <c r="C6" s="15"/>
      <c r="D6" s="106" t="s">
        <v>70</v>
      </c>
      <c r="E6" s="15"/>
      <c r="F6" s="99"/>
      <c r="G6" s="107" t="s">
        <v>34</v>
      </c>
      <c r="H6" s="12"/>
      <c r="I6" s="107" t="s">
        <v>69</v>
      </c>
      <c r="J6" s="12"/>
      <c r="K6" s="107" t="s">
        <v>508</v>
      </c>
      <c r="L6" s="12"/>
      <c r="M6" s="104" t="s">
        <v>71</v>
      </c>
      <c r="N6" s="12"/>
      <c r="O6" s="16" t="s">
        <v>42</v>
      </c>
      <c r="P6" s="15"/>
      <c r="Q6" s="15"/>
      <c r="S6" s="16" t="s">
        <v>41</v>
      </c>
    </row>
    <row r="7" spans="1:19" ht="6.75" customHeight="1"/>
    <row r="8" spans="1:19">
      <c r="B8" s="150" t="s">
        <v>35</v>
      </c>
      <c r="C8" s="151"/>
      <c r="D8" s="151"/>
      <c r="E8" s="151"/>
      <c r="F8" s="152"/>
      <c r="G8" s="199"/>
      <c r="H8" s="153"/>
      <c r="I8" s="199"/>
      <c r="J8" s="153"/>
      <c r="K8" s="44" t="str">
        <f>(IF(I8="","",G8/I8))</f>
        <v/>
      </c>
      <c r="L8" s="153"/>
      <c r="M8" s="200"/>
      <c r="N8" s="116"/>
      <c r="O8" s="151" t="s">
        <v>37</v>
      </c>
      <c r="P8" s="116"/>
      <c r="Q8" s="199"/>
      <c r="R8" s="116"/>
      <c r="S8" s="25"/>
    </row>
    <row r="9" spans="1:19" ht="6.75" customHeight="1">
      <c r="B9" s="154"/>
      <c r="C9" s="60"/>
      <c r="D9" s="60"/>
      <c r="E9" s="60"/>
      <c r="F9" s="100"/>
      <c r="G9" s="66"/>
      <c r="H9" s="57"/>
      <c r="I9" s="66"/>
      <c r="J9" s="66"/>
      <c r="K9" s="66"/>
      <c r="L9" s="66"/>
      <c r="M9" s="66"/>
      <c r="N9" s="9"/>
      <c r="O9" s="60"/>
      <c r="P9" s="9"/>
      <c r="Q9" s="57"/>
      <c r="R9" s="9"/>
      <c r="S9" s="155"/>
    </row>
    <row r="10" spans="1:19">
      <c r="B10" s="154" t="s">
        <v>517</v>
      </c>
      <c r="C10" s="60"/>
      <c r="D10" s="60"/>
      <c r="E10" s="60"/>
      <c r="F10" s="100"/>
      <c r="G10" s="222" t="s">
        <v>501</v>
      </c>
      <c r="H10" s="57"/>
      <c r="I10" s="66"/>
      <c r="J10" s="66"/>
      <c r="K10" s="66"/>
      <c r="L10" s="66"/>
      <c r="M10" s="66"/>
      <c r="N10" s="9"/>
      <c r="O10" s="60" t="s">
        <v>38</v>
      </c>
      <c r="P10" s="9"/>
      <c r="Q10" s="201"/>
      <c r="R10" s="9"/>
      <c r="S10" s="25"/>
    </row>
    <row r="11" spans="1:19" ht="6.75" customHeight="1">
      <c r="B11" s="154"/>
      <c r="C11" s="60"/>
      <c r="D11" s="60"/>
      <c r="E11" s="60"/>
      <c r="F11" s="100"/>
      <c r="G11" s="66"/>
      <c r="H11" s="57"/>
      <c r="I11" s="66"/>
      <c r="J11" s="66"/>
      <c r="K11" s="66"/>
      <c r="L11" s="66"/>
      <c r="M11" s="66"/>
      <c r="N11" s="9"/>
      <c r="O11" s="60"/>
      <c r="P11" s="9"/>
      <c r="Q11" s="66"/>
      <c r="R11" s="68"/>
      <c r="S11" s="156"/>
    </row>
    <row r="12" spans="1:19" ht="15" customHeight="1">
      <c r="B12" s="157" t="s">
        <v>507</v>
      </c>
      <c r="C12" s="158"/>
      <c r="D12" s="158"/>
      <c r="E12" s="158"/>
      <c r="F12" s="159"/>
      <c r="G12" s="199"/>
      <c r="H12" s="160"/>
      <c r="I12" s="161"/>
      <c r="J12" s="161"/>
      <c r="K12" s="161"/>
      <c r="L12" s="161"/>
      <c r="M12" s="161"/>
      <c r="N12" s="70"/>
      <c r="O12" s="158"/>
      <c r="P12" s="70"/>
      <c r="Q12" s="161"/>
      <c r="R12" s="162"/>
      <c r="S12" s="163"/>
    </row>
    <row r="13" spans="1:19" ht="15" customHeight="1">
      <c r="G13" s="31"/>
      <c r="H13" s="23"/>
      <c r="I13" s="31"/>
      <c r="J13" s="31"/>
      <c r="K13" s="31"/>
      <c r="L13" s="31"/>
      <c r="M13" s="31"/>
      <c r="Q13" s="31"/>
      <c r="R13" s="30"/>
      <c r="S13" s="29"/>
    </row>
    <row r="14" spans="1:19">
      <c r="B14" s="164" t="s">
        <v>36</v>
      </c>
      <c r="C14" s="165"/>
      <c r="D14" s="165"/>
      <c r="E14" s="165"/>
      <c r="F14" s="152"/>
      <c r="G14" s="199"/>
      <c r="H14" s="153"/>
      <c r="I14" s="199"/>
      <c r="J14" s="166"/>
      <c r="K14" s="44" t="str">
        <f>(IF(I14="","",G14/I14))</f>
        <v/>
      </c>
      <c r="L14" s="166"/>
      <c r="M14" s="200"/>
      <c r="N14" s="116"/>
      <c r="O14" s="165" t="s">
        <v>39</v>
      </c>
      <c r="P14" s="116"/>
      <c r="Q14" s="199"/>
      <c r="R14" s="167"/>
      <c r="S14" s="25"/>
    </row>
    <row r="15" spans="1:19" ht="6.75" customHeight="1">
      <c r="B15" s="168"/>
      <c r="C15" s="58"/>
      <c r="D15" s="58"/>
      <c r="E15" s="58"/>
      <c r="F15" s="100"/>
      <c r="G15" s="66"/>
      <c r="H15" s="57"/>
      <c r="I15" s="66"/>
      <c r="J15" s="66"/>
      <c r="K15" s="66"/>
      <c r="L15" s="66"/>
      <c r="M15" s="66"/>
      <c r="N15" s="9"/>
      <c r="O15" s="58"/>
      <c r="P15" s="9"/>
      <c r="Q15" s="66"/>
      <c r="R15" s="68"/>
      <c r="S15" s="156"/>
    </row>
    <row r="16" spans="1:19">
      <c r="B16" s="168" t="s">
        <v>517</v>
      </c>
      <c r="C16" s="58"/>
      <c r="D16" s="58"/>
      <c r="E16" s="58"/>
      <c r="F16" s="100"/>
      <c r="G16" s="222" t="s">
        <v>501</v>
      </c>
      <c r="H16" s="57"/>
      <c r="I16" s="66"/>
      <c r="J16" s="66"/>
      <c r="K16" s="66"/>
      <c r="L16" s="66"/>
      <c r="M16" s="66"/>
      <c r="N16" s="9"/>
      <c r="O16" s="58" t="s">
        <v>38</v>
      </c>
      <c r="P16" s="9"/>
      <c r="Q16" s="201"/>
      <c r="R16" s="68"/>
      <c r="S16" s="25"/>
    </row>
    <row r="17" spans="2:19" ht="6.75" customHeight="1">
      <c r="B17" s="168"/>
      <c r="C17" s="58"/>
      <c r="D17" s="58"/>
      <c r="E17" s="58"/>
      <c r="F17" s="100"/>
      <c r="G17" s="66"/>
      <c r="H17" s="57"/>
      <c r="I17" s="66"/>
      <c r="J17" s="66"/>
      <c r="K17" s="66"/>
      <c r="L17" s="66"/>
      <c r="M17" s="66"/>
      <c r="N17" s="9"/>
      <c r="O17" s="58"/>
      <c r="P17" s="9"/>
      <c r="Q17" s="69"/>
      <c r="R17" s="68"/>
      <c r="S17" s="169"/>
    </row>
    <row r="18" spans="2:19">
      <c r="B18" s="170" t="s">
        <v>507</v>
      </c>
      <c r="C18" s="171"/>
      <c r="D18" s="171"/>
      <c r="E18" s="171"/>
      <c r="F18" s="159"/>
      <c r="G18" s="199"/>
      <c r="H18" s="160"/>
      <c r="I18" s="161"/>
      <c r="J18" s="161"/>
      <c r="K18" s="161"/>
      <c r="L18" s="161"/>
      <c r="M18" s="161"/>
      <c r="N18" s="70"/>
      <c r="O18" s="171"/>
      <c r="P18" s="70"/>
      <c r="Q18" s="172"/>
      <c r="R18" s="162"/>
      <c r="S18" s="173"/>
    </row>
    <row r="19" spans="2:19" ht="15" customHeight="1">
      <c r="G19" s="31"/>
      <c r="H19" s="23"/>
      <c r="I19" s="31"/>
      <c r="J19" s="31"/>
      <c r="K19" s="31"/>
      <c r="L19" s="31"/>
      <c r="M19" s="31"/>
      <c r="Q19" s="31"/>
      <c r="R19" s="30"/>
      <c r="S19" s="29"/>
    </row>
    <row r="20" spans="2:19">
      <c r="B20" s="174" t="s">
        <v>40</v>
      </c>
      <c r="C20" s="175"/>
      <c r="D20" s="175"/>
      <c r="E20" s="175"/>
      <c r="F20" s="152"/>
      <c r="G20" s="199"/>
      <c r="H20" s="153"/>
      <c r="I20" s="199"/>
      <c r="J20" s="166"/>
      <c r="K20" s="44" t="str">
        <f>(IF(I20="","",G20/I20))</f>
        <v/>
      </c>
      <c r="L20" s="166"/>
      <c r="M20" s="200"/>
      <c r="N20" s="116"/>
      <c r="O20" s="175" t="s">
        <v>38</v>
      </c>
      <c r="P20" s="116"/>
      <c r="Q20" s="201"/>
      <c r="R20" s="167"/>
      <c r="S20" s="25"/>
    </row>
    <row r="21" spans="2:19" ht="6.75" customHeight="1">
      <c r="B21" s="176"/>
      <c r="C21" s="62"/>
      <c r="D21" s="62"/>
      <c r="E21" s="62"/>
      <c r="F21" s="100"/>
      <c r="G21" s="55"/>
      <c r="H21" s="57"/>
      <c r="I21" s="55"/>
      <c r="J21" s="66"/>
      <c r="K21" s="52"/>
      <c r="L21" s="66"/>
      <c r="M21" s="55"/>
      <c r="N21" s="9"/>
      <c r="O21" s="9"/>
      <c r="P21" s="9"/>
      <c r="Q21" s="69"/>
      <c r="R21" s="68"/>
      <c r="S21" s="169"/>
    </row>
    <row r="22" spans="2:19">
      <c r="B22" s="177" t="s">
        <v>517</v>
      </c>
      <c r="C22" s="62"/>
      <c r="D22" s="62"/>
      <c r="E22" s="62"/>
      <c r="F22" s="100"/>
      <c r="G22" s="222" t="s">
        <v>501</v>
      </c>
      <c r="H22" s="57"/>
      <c r="I22" s="55"/>
      <c r="J22" s="66"/>
      <c r="K22" s="52"/>
      <c r="L22" s="66"/>
      <c r="M22" s="55"/>
      <c r="N22" s="9"/>
      <c r="O22" s="9"/>
      <c r="P22" s="9"/>
      <c r="Q22" s="69"/>
      <c r="R22" s="68"/>
      <c r="S22" s="169"/>
    </row>
    <row r="23" spans="2:19" ht="6.75" customHeight="1">
      <c r="B23" s="177"/>
      <c r="C23" s="62"/>
      <c r="D23" s="62"/>
      <c r="E23" s="62"/>
      <c r="F23" s="100"/>
      <c r="G23" s="66"/>
      <c r="H23" s="57"/>
      <c r="I23" s="55"/>
      <c r="J23" s="66"/>
      <c r="K23" s="52"/>
      <c r="L23" s="66"/>
      <c r="M23" s="55"/>
      <c r="N23" s="9"/>
      <c r="O23" s="9"/>
      <c r="P23" s="9"/>
      <c r="Q23" s="69"/>
      <c r="R23" s="68"/>
      <c r="S23" s="169"/>
    </row>
    <row r="24" spans="2:19">
      <c r="B24" s="178" t="s">
        <v>507</v>
      </c>
      <c r="C24" s="179"/>
      <c r="D24" s="179"/>
      <c r="E24" s="179"/>
      <c r="F24" s="159"/>
      <c r="G24" s="199" t="s">
        <v>536</v>
      </c>
      <c r="H24" s="160"/>
      <c r="I24" s="180"/>
      <c r="J24" s="161"/>
      <c r="K24" s="181"/>
      <c r="L24" s="161"/>
      <c r="M24" s="180"/>
      <c r="N24" s="70"/>
      <c r="O24" s="70"/>
      <c r="P24" s="70"/>
      <c r="Q24" s="172"/>
      <c r="R24" s="162"/>
      <c r="S24" s="173"/>
    </row>
    <row r="25" spans="2:19" ht="15" customHeight="1">
      <c r="G25" s="31"/>
      <c r="H25" s="23"/>
      <c r="I25" s="31"/>
      <c r="J25" s="31"/>
      <c r="K25" s="31"/>
      <c r="L25" s="31"/>
      <c r="M25" s="31"/>
      <c r="Q25" s="31"/>
      <c r="R25" s="30"/>
      <c r="S25" s="29"/>
    </row>
    <row r="26" spans="2:19" ht="15" customHeight="1">
      <c r="B26" s="182" t="s">
        <v>43</v>
      </c>
      <c r="C26" s="183"/>
      <c r="D26" s="183"/>
      <c r="E26" s="183"/>
      <c r="F26" s="152"/>
      <c r="G26" s="199"/>
      <c r="H26" s="153"/>
      <c r="I26" s="199"/>
      <c r="J26" s="166"/>
      <c r="K26" s="44" t="str">
        <f>(IF(I26="","",G26/I26))</f>
        <v/>
      </c>
      <c r="L26" s="166"/>
      <c r="M26" s="200"/>
      <c r="N26" s="116"/>
      <c r="O26" s="183" t="s">
        <v>510</v>
      </c>
      <c r="P26" s="183"/>
      <c r="Q26" s="184"/>
      <c r="R26" s="167"/>
      <c r="S26" s="25"/>
    </row>
    <row r="27" spans="2:19" ht="6.75" customHeight="1">
      <c r="B27" s="185"/>
      <c r="C27" s="59"/>
      <c r="D27" s="59"/>
      <c r="E27" s="59"/>
      <c r="F27" s="100"/>
      <c r="G27" s="55"/>
      <c r="H27" s="57"/>
      <c r="I27" s="55"/>
      <c r="J27" s="66"/>
      <c r="K27" s="52"/>
      <c r="L27" s="66"/>
      <c r="M27" s="55"/>
      <c r="N27" s="9"/>
      <c r="O27" s="9"/>
      <c r="P27" s="9"/>
      <c r="Q27" s="66"/>
      <c r="R27" s="68"/>
      <c r="S27" s="156"/>
    </row>
    <row r="28" spans="2:19">
      <c r="B28" s="186" t="s">
        <v>517</v>
      </c>
      <c r="C28" s="59"/>
      <c r="D28" s="59"/>
      <c r="E28" s="59"/>
      <c r="F28" s="100"/>
      <c r="G28" s="222" t="s">
        <v>501</v>
      </c>
      <c r="H28" s="57"/>
      <c r="I28" s="55"/>
      <c r="J28" s="66"/>
      <c r="K28" s="52"/>
      <c r="L28" s="66"/>
      <c r="M28" s="55"/>
      <c r="N28" s="9"/>
      <c r="O28" s="9"/>
      <c r="P28" s="9"/>
      <c r="Q28" s="66"/>
      <c r="R28" s="68"/>
      <c r="S28" s="156"/>
    </row>
    <row r="29" spans="2:19" ht="6.75" customHeight="1">
      <c r="B29" s="186"/>
      <c r="C29" s="59"/>
      <c r="D29" s="59"/>
      <c r="E29" s="59"/>
      <c r="F29" s="100"/>
      <c r="G29" s="66"/>
      <c r="H29" s="57"/>
      <c r="I29" s="55"/>
      <c r="J29" s="66"/>
      <c r="K29" s="52"/>
      <c r="L29" s="66"/>
      <c r="M29" s="55"/>
      <c r="N29" s="9"/>
      <c r="O29" s="9"/>
      <c r="P29" s="9"/>
      <c r="Q29" s="66"/>
      <c r="R29" s="68"/>
      <c r="S29" s="156"/>
    </row>
    <row r="30" spans="2:19">
      <c r="B30" s="187" t="s">
        <v>507</v>
      </c>
      <c r="C30" s="188"/>
      <c r="D30" s="188"/>
      <c r="E30" s="188"/>
      <c r="F30" s="159"/>
      <c r="G30" s="199"/>
      <c r="H30" s="160"/>
      <c r="I30" s="180"/>
      <c r="J30" s="161"/>
      <c r="K30" s="181"/>
      <c r="L30" s="161"/>
      <c r="M30" s="180"/>
      <c r="N30" s="70"/>
      <c r="O30" s="70"/>
      <c r="P30" s="70"/>
      <c r="Q30" s="161"/>
      <c r="R30" s="162"/>
      <c r="S30" s="163"/>
    </row>
    <row r="31" spans="2:19">
      <c r="G31" s="55"/>
      <c r="H31" s="23"/>
      <c r="I31" s="55"/>
      <c r="J31" s="31"/>
      <c r="K31" s="52"/>
      <c r="L31" s="31"/>
      <c r="M31" s="55"/>
      <c r="Q31" s="31"/>
      <c r="R31" s="30"/>
      <c r="S31" s="29"/>
    </row>
    <row r="32" spans="2:19">
      <c r="B32" s="189" t="s">
        <v>512</v>
      </c>
      <c r="C32" s="190"/>
      <c r="D32" s="190"/>
      <c r="E32" s="190"/>
      <c r="F32" s="152"/>
      <c r="G32" s="199"/>
      <c r="H32" s="153"/>
      <c r="I32" s="199"/>
      <c r="J32" s="166"/>
      <c r="K32" s="44" t="str">
        <f>(IF(I32="","",G32/I32))</f>
        <v/>
      </c>
      <c r="L32" s="166"/>
      <c r="M32" s="200"/>
      <c r="N32" s="116"/>
      <c r="O32" s="191" t="s">
        <v>514</v>
      </c>
      <c r="P32" s="116"/>
      <c r="Q32" s="190" t="s">
        <v>518</v>
      </c>
      <c r="R32" s="167"/>
      <c r="S32" s="192" t="s">
        <v>664</v>
      </c>
    </row>
    <row r="33" spans="1:19" ht="6.75" customHeight="1">
      <c r="B33" s="193"/>
      <c r="C33" s="61"/>
      <c r="D33" s="61"/>
      <c r="E33" s="61"/>
      <c r="F33" s="100"/>
      <c r="G33" s="66"/>
      <c r="H33" s="57"/>
      <c r="I33" s="66"/>
      <c r="J33" s="66"/>
      <c r="K33" s="66"/>
      <c r="L33" s="66"/>
      <c r="M33" s="66"/>
      <c r="N33" s="9"/>
      <c r="O33" s="61"/>
      <c r="P33" s="9"/>
      <c r="Q33" s="66"/>
      <c r="R33" s="68"/>
      <c r="S33" s="156"/>
    </row>
    <row r="34" spans="1:19">
      <c r="B34" s="193"/>
      <c r="C34" s="61"/>
      <c r="D34" s="61" t="s">
        <v>533</v>
      </c>
      <c r="E34" s="61"/>
      <c r="F34" s="100"/>
      <c r="G34" s="206"/>
      <c r="H34" s="9"/>
      <c r="I34" s="68"/>
      <c r="J34" s="68"/>
      <c r="K34" s="68"/>
      <c r="L34" s="68"/>
      <c r="M34" s="68"/>
      <c r="N34" s="9"/>
      <c r="O34" s="63" t="s">
        <v>513</v>
      </c>
      <c r="P34" s="9"/>
      <c r="Q34" s="53"/>
      <c r="R34" s="68"/>
      <c r="S34" s="194"/>
    </row>
    <row r="35" spans="1:19" ht="6.75" customHeight="1">
      <c r="B35" s="193"/>
      <c r="C35" s="61"/>
      <c r="D35" s="61"/>
      <c r="E35" s="61"/>
      <c r="F35" s="100"/>
      <c r="G35" s="66"/>
      <c r="H35" s="57"/>
      <c r="I35" s="66"/>
      <c r="J35" s="66"/>
      <c r="K35" s="66"/>
      <c r="L35" s="66"/>
      <c r="M35" s="66"/>
      <c r="N35" s="9"/>
      <c r="O35" s="64"/>
      <c r="P35" s="9"/>
      <c r="Q35" s="68"/>
      <c r="R35" s="68"/>
      <c r="S35" s="195"/>
    </row>
    <row r="36" spans="1:19">
      <c r="B36" s="196"/>
      <c r="C36" s="197"/>
      <c r="D36" s="197"/>
      <c r="E36" s="197"/>
      <c r="F36" s="159"/>
      <c r="G36" s="162"/>
      <c r="H36" s="160"/>
      <c r="I36" s="161"/>
      <c r="J36" s="161"/>
      <c r="K36" s="162"/>
      <c r="L36" s="161"/>
      <c r="M36" s="161"/>
      <c r="N36" s="70"/>
      <c r="O36" s="198" t="s">
        <v>511</v>
      </c>
      <c r="P36" s="70"/>
      <c r="Q36" s="53"/>
      <c r="R36" s="162"/>
      <c r="S36" s="194"/>
    </row>
    <row r="37" spans="1:19" ht="15" customHeight="1">
      <c r="G37" s="31"/>
      <c r="H37" s="23"/>
      <c r="I37" s="31"/>
      <c r="J37" s="31"/>
      <c r="K37" s="31"/>
      <c r="L37" s="31"/>
      <c r="M37" s="31"/>
      <c r="Q37" s="30"/>
      <c r="R37" s="30"/>
      <c r="S37" s="30"/>
    </row>
    <row r="38" spans="1:19">
      <c r="B38" s="109" t="s">
        <v>516</v>
      </c>
      <c r="C38" s="100"/>
      <c r="D38" s="100"/>
      <c r="E38" s="100"/>
      <c r="F38" s="100"/>
      <c r="G38" s="199"/>
      <c r="H38" s="57"/>
      <c r="I38" s="199"/>
      <c r="J38" s="66"/>
      <c r="K38" s="103" t="str">
        <f>(IF(I38="","",G38/I38))</f>
        <v/>
      </c>
      <c r="L38" s="31"/>
      <c r="M38" s="55"/>
      <c r="Q38" s="31"/>
      <c r="R38" s="30"/>
      <c r="S38" s="29"/>
    </row>
    <row r="39" spans="1:19" ht="15" customHeight="1">
      <c r="G39" s="23"/>
      <c r="H39" s="23"/>
      <c r="I39" s="31"/>
      <c r="J39" s="31"/>
      <c r="K39" s="31"/>
      <c r="L39" s="31"/>
      <c r="M39" s="31"/>
      <c r="Q39" s="31"/>
      <c r="R39" s="30"/>
      <c r="S39" s="29"/>
    </row>
    <row r="40" spans="1:19" s="229" customFormat="1" ht="15" customHeight="1">
      <c r="F40" s="65"/>
      <c r="G40" s="23"/>
      <c r="H40" s="23"/>
      <c r="I40" s="31"/>
      <c r="J40" s="31"/>
      <c r="K40" s="31"/>
      <c r="L40" s="31"/>
      <c r="M40" s="31"/>
      <c r="Q40" s="31"/>
      <c r="R40" s="30"/>
      <c r="S40" s="29"/>
    </row>
    <row r="41" spans="1:19" s="229" customFormat="1" ht="15" customHeight="1">
      <c r="F41" s="65"/>
      <c r="G41" s="23"/>
      <c r="H41" s="23"/>
      <c r="I41" s="31"/>
      <c r="J41" s="31"/>
      <c r="K41" s="31"/>
      <c r="L41" s="31"/>
      <c r="M41" s="31"/>
      <c r="Q41" s="31"/>
      <c r="R41" s="30"/>
      <c r="S41" s="29"/>
    </row>
    <row r="42" spans="1:19" s="229" customFormat="1" ht="15" customHeight="1">
      <c r="F42" s="65"/>
      <c r="G42" s="23"/>
      <c r="H42" s="23"/>
      <c r="I42" s="31"/>
      <c r="J42" s="31"/>
      <c r="K42" s="31"/>
      <c r="L42" s="31"/>
      <c r="M42" s="31"/>
      <c r="Q42" s="31"/>
      <c r="R42" s="30"/>
      <c r="S42" s="29"/>
    </row>
    <row r="43" spans="1:19" ht="15" customHeight="1">
      <c r="G43" s="23"/>
      <c r="H43" s="23"/>
      <c r="I43" s="23"/>
      <c r="J43" s="23"/>
      <c r="K43" s="23"/>
      <c r="L43" s="23"/>
      <c r="M43" s="23"/>
      <c r="Q43" s="23"/>
      <c r="S43" s="26"/>
    </row>
    <row r="44" spans="1:19" ht="15" customHeight="1">
      <c r="A44" s="108" t="s">
        <v>556</v>
      </c>
      <c r="B44" s="14" t="s">
        <v>515</v>
      </c>
      <c r="G44" s="23"/>
      <c r="H44" s="23"/>
      <c r="I44" s="23"/>
      <c r="J44" s="23"/>
      <c r="K44" s="23"/>
      <c r="L44" s="23"/>
      <c r="M44" s="23"/>
      <c r="Q44" s="23"/>
      <c r="S44" s="26"/>
    </row>
    <row r="45" spans="1:19" ht="15" customHeight="1">
      <c r="B45" s="14"/>
      <c r="G45" s="23"/>
      <c r="H45" s="23"/>
      <c r="I45" s="23"/>
      <c r="J45" s="23"/>
      <c r="K45" s="23"/>
      <c r="L45" s="23"/>
      <c r="M45" s="23"/>
      <c r="Q45" s="23"/>
      <c r="S45" s="26"/>
    </row>
    <row r="46" spans="1:19" ht="42.75">
      <c r="B46" s="16" t="s">
        <v>33</v>
      </c>
      <c r="C46" s="15"/>
      <c r="D46" s="106" t="s">
        <v>70</v>
      </c>
      <c r="E46" s="15"/>
      <c r="F46" s="99"/>
      <c r="G46" s="107" t="s">
        <v>34</v>
      </c>
      <c r="H46" s="49"/>
      <c r="I46" s="107" t="s">
        <v>69</v>
      </c>
      <c r="J46" s="48"/>
      <c r="K46" s="107" t="s">
        <v>508</v>
      </c>
      <c r="L46" s="48"/>
      <c r="M46" s="104" t="s">
        <v>71</v>
      </c>
      <c r="N46" s="48"/>
      <c r="O46" s="16" t="s">
        <v>42</v>
      </c>
      <c r="Q46" s="23"/>
      <c r="S46" s="16" t="s">
        <v>41</v>
      </c>
    </row>
    <row r="47" spans="1:19" ht="6.75" customHeight="1">
      <c r="B47" s="16"/>
      <c r="C47" s="15"/>
      <c r="D47" s="48"/>
      <c r="E47" s="15"/>
      <c r="F47" s="99"/>
      <c r="G47" s="48"/>
      <c r="H47" s="48"/>
      <c r="I47" s="48"/>
      <c r="J47" s="48"/>
      <c r="K47" s="48"/>
      <c r="L47" s="48"/>
      <c r="M47" s="54"/>
      <c r="N47" s="48"/>
      <c r="O47" s="16"/>
      <c r="Q47" s="23"/>
      <c r="S47" s="26"/>
    </row>
    <row r="48" spans="1:19">
      <c r="D48" s="381" t="s">
        <v>44</v>
      </c>
      <c r="E48" s="381"/>
      <c r="G48" s="199"/>
      <c r="H48" s="23"/>
      <c r="I48" s="199"/>
      <c r="J48" s="23"/>
      <c r="K48" s="44" t="str">
        <f>(IF(I48="","",G48/I48))</f>
        <v/>
      </c>
      <c r="L48" s="23"/>
      <c r="M48" s="200"/>
      <c r="O48" s="17" t="s">
        <v>499</v>
      </c>
      <c r="Q48" s="24"/>
      <c r="S48" s="25"/>
    </row>
    <row r="49" spans="4:19" ht="6.75" customHeight="1">
      <c r="D49" s="112"/>
      <c r="E49" s="112"/>
      <c r="G49" s="23"/>
      <c r="H49" s="23"/>
      <c r="I49" s="23"/>
      <c r="J49" s="23"/>
      <c r="K49" s="23"/>
      <c r="L49" s="23"/>
      <c r="M49" s="23"/>
      <c r="O49" s="17"/>
      <c r="Q49" s="23"/>
      <c r="S49" s="26"/>
    </row>
    <row r="50" spans="4:19">
      <c r="D50" s="381" t="s">
        <v>45</v>
      </c>
      <c r="E50" s="381"/>
      <c r="G50" s="199"/>
      <c r="H50" s="23"/>
      <c r="I50" s="199"/>
      <c r="J50" s="23"/>
      <c r="K50" s="44" t="str">
        <f>(IF(I50="","",G50/I50))</f>
        <v/>
      </c>
      <c r="L50" s="23"/>
      <c r="M50" s="200"/>
      <c r="O50" s="17" t="s">
        <v>500</v>
      </c>
      <c r="Q50" s="24"/>
      <c r="S50" s="25"/>
    </row>
    <row r="51" spans="4:19" ht="6.75" customHeight="1">
      <c r="D51" s="112"/>
      <c r="E51" s="112"/>
      <c r="G51" s="23"/>
      <c r="H51" s="23"/>
      <c r="I51" s="23"/>
      <c r="J51" s="23"/>
      <c r="K51" s="23"/>
      <c r="L51" s="23"/>
      <c r="M51" s="23"/>
      <c r="O51" s="17"/>
      <c r="Q51" s="23"/>
      <c r="S51" s="26"/>
    </row>
    <row r="52" spans="4:19">
      <c r="D52" s="381" t="s">
        <v>46</v>
      </c>
      <c r="E52" s="381"/>
      <c r="G52" s="199"/>
      <c r="H52" s="23"/>
      <c r="I52" s="199"/>
      <c r="J52" s="23"/>
      <c r="K52" s="44" t="str">
        <f>(IF(I52="","",G52/I52))</f>
        <v/>
      </c>
      <c r="L52" s="23"/>
      <c r="M52" s="200"/>
      <c r="O52" s="17" t="s">
        <v>500</v>
      </c>
      <c r="Q52" s="24"/>
      <c r="S52" s="25"/>
    </row>
    <row r="53" spans="4:19" ht="6.75" customHeight="1">
      <c r="D53" s="112"/>
      <c r="E53" s="112"/>
      <c r="G53" s="23"/>
      <c r="H53" s="23"/>
      <c r="I53" s="23"/>
      <c r="J53" s="23"/>
      <c r="K53" s="23"/>
      <c r="L53" s="23"/>
      <c r="M53" s="23"/>
      <c r="O53" s="17"/>
      <c r="Q53" s="23"/>
      <c r="S53" s="26"/>
    </row>
    <row r="54" spans="4:19">
      <c r="D54" s="381" t="s">
        <v>47</v>
      </c>
      <c r="E54" s="381"/>
      <c r="G54" s="199"/>
      <c r="H54" s="23"/>
      <c r="I54" s="199"/>
      <c r="J54" s="23"/>
      <c r="K54" s="44" t="str">
        <f>(IF(I54="","",G54/I54))</f>
        <v/>
      </c>
      <c r="L54" s="23"/>
      <c r="M54" s="200"/>
      <c r="O54" s="17" t="s">
        <v>500</v>
      </c>
      <c r="Q54" s="24"/>
      <c r="S54" s="25"/>
    </row>
    <row r="55" spans="4:19" ht="6.75" customHeight="1">
      <c r="D55" s="112"/>
      <c r="E55" s="112"/>
      <c r="G55" s="23"/>
      <c r="H55" s="23"/>
      <c r="I55" s="23"/>
      <c r="J55" s="23"/>
      <c r="K55" s="23"/>
      <c r="L55" s="23"/>
      <c r="M55" s="31"/>
      <c r="O55" s="17"/>
      <c r="Q55" s="23"/>
      <c r="S55" s="26"/>
    </row>
    <row r="56" spans="4:19">
      <c r="D56" s="381" t="s">
        <v>48</v>
      </c>
      <c r="E56" s="381"/>
      <c r="G56" s="199"/>
      <c r="H56" s="23"/>
      <c r="I56" s="199"/>
      <c r="J56" s="23"/>
      <c r="K56" s="44" t="str">
        <f>(IF(I56="","",G56/I56))</f>
        <v/>
      </c>
      <c r="L56" s="23"/>
      <c r="M56" s="200"/>
      <c r="O56" s="17" t="s">
        <v>500</v>
      </c>
      <c r="Q56" s="24"/>
      <c r="S56" s="25"/>
    </row>
    <row r="57" spans="4:19" ht="6.75" customHeight="1">
      <c r="D57" s="112"/>
      <c r="E57" s="112"/>
      <c r="G57" s="23"/>
      <c r="H57" s="23"/>
      <c r="I57" s="23"/>
      <c r="J57" s="23"/>
      <c r="K57" s="23"/>
      <c r="L57" s="23"/>
      <c r="M57" s="23"/>
      <c r="O57" s="17"/>
      <c r="Q57" s="23"/>
      <c r="S57" s="26"/>
    </row>
    <row r="58" spans="4:19">
      <c r="D58" s="381" t="s">
        <v>49</v>
      </c>
      <c r="E58" s="381"/>
      <c r="G58" s="199"/>
      <c r="H58" s="23"/>
      <c r="I58" s="199"/>
      <c r="J58" s="23"/>
      <c r="K58" s="44" t="str">
        <f>(IF(I58="","",G58/I58))</f>
        <v/>
      </c>
      <c r="L58" s="23"/>
      <c r="M58" s="200"/>
      <c r="O58" s="17" t="s">
        <v>500</v>
      </c>
      <c r="Q58" s="24"/>
      <c r="S58" s="25"/>
    </row>
    <row r="59" spans="4:19" ht="6.75" customHeight="1">
      <c r="D59" s="112"/>
      <c r="E59" s="112"/>
      <c r="G59" s="23"/>
      <c r="H59" s="23"/>
      <c r="I59" s="38"/>
      <c r="J59" s="23"/>
      <c r="K59" s="23"/>
      <c r="L59" s="23"/>
      <c r="M59" s="23"/>
      <c r="O59" s="17"/>
      <c r="Q59" s="23"/>
      <c r="S59" s="29"/>
    </row>
    <row r="60" spans="4:19">
      <c r="D60" s="381" t="s">
        <v>50</v>
      </c>
      <c r="E60" s="381"/>
      <c r="G60" s="199"/>
      <c r="H60" s="23"/>
      <c r="I60" s="199"/>
      <c r="J60" s="23"/>
      <c r="K60" s="44" t="str">
        <f>(IF(I60="","",G60/I60))</f>
        <v/>
      </c>
      <c r="L60" s="23"/>
      <c r="M60" s="200"/>
      <c r="O60" s="17" t="s">
        <v>500</v>
      </c>
      <c r="Q60" s="24"/>
      <c r="S60" s="25"/>
    </row>
    <row r="61" spans="4:19" ht="6.75" customHeight="1">
      <c r="D61" s="112"/>
      <c r="E61" s="112"/>
      <c r="G61" s="23"/>
      <c r="H61" s="23"/>
      <c r="I61" s="23"/>
      <c r="J61" s="23"/>
      <c r="K61" s="23"/>
      <c r="L61" s="23"/>
      <c r="M61" s="23"/>
      <c r="O61" s="17"/>
      <c r="Q61" s="23"/>
      <c r="S61" s="26"/>
    </row>
    <row r="62" spans="4:19">
      <c r="D62" s="381" t="s">
        <v>51</v>
      </c>
      <c r="E62" s="381"/>
      <c r="G62" s="55"/>
      <c r="H62" s="23"/>
      <c r="I62" s="199"/>
      <c r="J62" s="23"/>
      <c r="K62" s="44" t="str">
        <f>(IF(I62="","",G62/I62))</f>
        <v/>
      </c>
      <c r="L62" s="23"/>
      <c r="M62" s="200"/>
      <c r="O62" s="17" t="s">
        <v>500</v>
      </c>
      <c r="Q62" s="24"/>
      <c r="S62" s="25"/>
    </row>
    <row r="63" spans="4:19" ht="6.75" customHeight="1">
      <c r="D63" s="112"/>
      <c r="E63" s="112"/>
      <c r="G63" s="23"/>
      <c r="H63" s="23"/>
      <c r="I63" s="23"/>
      <c r="J63" s="23"/>
      <c r="K63" s="23"/>
      <c r="L63" s="23"/>
      <c r="M63" s="23"/>
      <c r="O63" s="17"/>
      <c r="Q63" s="23"/>
      <c r="S63" s="26"/>
    </row>
    <row r="64" spans="4:19">
      <c r="D64" s="381" t="s">
        <v>53</v>
      </c>
      <c r="E64" s="381"/>
      <c r="G64" s="199"/>
      <c r="H64" s="23"/>
      <c r="I64" s="199"/>
      <c r="J64" s="23"/>
      <c r="K64" s="44" t="str">
        <f>(IF(I64="","",G64/I64))</f>
        <v/>
      </c>
      <c r="L64" s="23"/>
      <c r="M64" s="200"/>
      <c r="O64" s="17" t="s">
        <v>500</v>
      </c>
      <c r="Q64" s="24"/>
      <c r="S64" s="25"/>
    </row>
    <row r="65" spans="1:19" ht="6.75" customHeight="1">
      <c r="D65" s="112"/>
      <c r="E65" s="112"/>
      <c r="G65" s="23"/>
      <c r="H65" s="23"/>
      <c r="I65" s="23"/>
      <c r="J65" s="23"/>
      <c r="K65" s="23"/>
      <c r="L65" s="23"/>
      <c r="M65" s="23"/>
      <c r="O65" s="17"/>
      <c r="Q65" s="23"/>
      <c r="S65" s="26"/>
    </row>
    <row r="66" spans="1:19">
      <c r="D66" s="381" t="s">
        <v>52</v>
      </c>
      <c r="E66" s="381"/>
      <c r="G66" s="199"/>
      <c r="H66" s="23"/>
      <c r="I66" s="199"/>
      <c r="J66" s="23"/>
      <c r="K66" s="44" t="str">
        <f>(IF(I66="","",G66/I66))</f>
        <v/>
      </c>
      <c r="L66" s="23"/>
      <c r="M66" s="200"/>
      <c r="O66" s="17" t="s">
        <v>500</v>
      </c>
      <c r="Q66" s="24"/>
      <c r="S66" s="25"/>
    </row>
    <row r="67" spans="1:19" ht="7.15" customHeight="1"/>
    <row r="68" spans="1:19" s="229" customFormat="1">
      <c r="D68" s="381" t="s">
        <v>627</v>
      </c>
      <c r="E68" s="381"/>
      <c r="F68" s="65"/>
      <c r="G68" s="199"/>
      <c r="H68" s="23"/>
      <c r="I68" s="199"/>
      <c r="J68" s="23"/>
      <c r="K68" s="44" t="str">
        <f>(IF(I68="","",G68/I68))</f>
        <v/>
      </c>
      <c r="L68" s="23"/>
      <c r="M68" s="200"/>
      <c r="O68" s="17" t="s">
        <v>500</v>
      </c>
      <c r="Q68" s="24"/>
      <c r="S68" s="25"/>
    </row>
    <row r="69" spans="1:19" s="229" customFormat="1">
      <c r="F69" s="65"/>
    </row>
    <row r="70" spans="1:19">
      <c r="O70" s="30"/>
      <c r="P70" s="30"/>
      <c r="Q70" s="30"/>
      <c r="R70" s="30"/>
      <c r="S70" s="30"/>
    </row>
    <row r="71" spans="1:19" ht="15.75">
      <c r="A71" s="108" t="s">
        <v>557</v>
      </c>
      <c r="B71" s="14" t="s">
        <v>54</v>
      </c>
      <c r="K71" s="16" t="s">
        <v>41</v>
      </c>
      <c r="O71" s="30"/>
      <c r="P71" s="30"/>
      <c r="Q71" s="30"/>
      <c r="R71" s="30"/>
      <c r="S71" s="30"/>
    </row>
    <row r="72" spans="1:19">
      <c r="O72" s="30"/>
      <c r="P72" s="30"/>
      <c r="Q72" s="30"/>
      <c r="R72" s="30"/>
      <c r="S72" s="30"/>
    </row>
    <row r="73" spans="1:19">
      <c r="B73" s="110" t="s">
        <v>55</v>
      </c>
      <c r="D73" t="s">
        <v>56</v>
      </c>
      <c r="G73" s="202"/>
      <c r="K73" s="383"/>
      <c r="L73" s="384"/>
      <c r="M73" s="385"/>
      <c r="O73" s="30"/>
      <c r="P73" s="30"/>
      <c r="Q73" s="30"/>
      <c r="R73" s="30"/>
      <c r="S73" s="30"/>
    </row>
    <row r="74" spans="1:19" ht="6.75" customHeight="1">
      <c r="B74" s="110"/>
      <c r="G74" s="18"/>
      <c r="K74" s="26"/>
      <c r="O74" s="30"/>
      <c r="P74" s="30"/>
      <c r="Q74" s="30"/>
      <c r="R74" s="30"/>
      <c r="S74" s="30"/>
    </row>
    <row r="75" spans="1:19">
      <c r="B75" s="110"/>
      <c r="D75" t="s">
        <v>57</v>
      </c>
      <c r="G75" s="203"/>
      <c r="K75" s="383"/>
      <c r="L75" s="384"/>
      <c r="M75" s="385"/>
      <c r="O75" s="30"/>
      <c r="P75" s="30"/>
      <c r="Q75" s="30"/>
      <c r="R75" s="30"/>
      <c r="S75" s="30"/>
    </row>
    <row r="76" spans="1:19" ht="6.75" customHeight="1">
      <c r="B76" s="110"/>
      <c r="G76" s="18"/>
      <c r="K76" s="26"/>
      <c r="O76" s="30"/>
      <c r="P76" s="30"/>
      <c r="Q76" s="30"/>
      <c r="R76" s="30"/>
      <c r="S76" s="30"/>
    </row>
    <row r="77" spans="1:19">
      <c r="B77" s="110" t="s">
        <v>58</v>
      </c>
      <c r="D77" t="s">
        <v>56</v>
      </c>
      <c r="G77" s="202"/>
      <c r="K77" s="383"/>
      <c r="L77" s="384"/>
      <c r="M77" s="385"/>
      <c r="O77" s="30"/>
      <c r="P77" s="30"/>
      <c r="Q77" s="30"/>
      <c r="R77" s="30"/>
      <c r="S77" s="30"/>
    </row>
    <row r="78" spans="1:19" ht="6.75" customHeight="1">
      <c r="B78" s="110"/>
      <c r="G78" s="18"/>
      <c r="K78" s="26"/>
      <c r="O78" s="30"/>
      <c r="P78" s="30"/>
      <c r="Q78" s="30"/>
      <c r="R78" s="30"/>
      <c r="S78" s="30"/>
    </row>
    <row r="79" spans="1:19">
      <c r="B79" s="110"/>
      <c r="D79" t="s">
        <v>57</v>
      </c>
      <c r="G79" s="203"/>
      <c r="K79" s="383"/>
      <c r="L79" s="384"/>
      <c r="M79" s="385"/>
      <c r="O79" s="30"/>
      <c r="P79" s="30"/>
      <c r="Q79" s="30"/>
      <c r="R79" s="30"/>
      <c r="S79" s="30"/>
    </row>
    <row r="80" spans="1:19" ht="6.75" customHeight="1">
      <c r="B80" s="110"/>
      <c r="G80" s="18"/>
      <c r="K80" s="26"/>
      <c r="O80" s="30"/>
      <c r="P80" s="30"/>
      <c r="Q80" s="30"/>
      <c r="R80" s="30"/>
      <c r="S80" s="30"/>
    </row>
    <row r="81" spans="2:19">
      <c r="B81" s="110" t="s">
        <v>59</v>
      </c>
      <c r="D81" t="s">
        <v>534</v>
      </c>
      <c r="G81" s="202"/>
      <c r="K81" s="383"/>
      <c r="L81" s="384"/>
      <c r="M81" s="385"/>
      <c r="O81" s="30"/>
      <c r="P81" s="30"/>
      <c r="Q81" s="30"/>
      <c r="R81" s="30"/>
      <c r="S81" s="30"/>
    </row>
    <row r="82" spans="2:19" ht="6.75" customHeight="1">
      <c r="B82" s="110"/>
      <c r="G82" s="18"/>
      <c r="K82" s="26"/>
      <c r="O82" s="30"/>
      <c r="P82" s="30"/>
      <c r="Q82" s="30"/>
      <c r="R82" s="30"/>
      <c r="S82" s="30"/>
    </row>
    <row r="83" spans="2:19">
      <c r="B83" s="110"/>
      <c r="D83" t="s">
        <v>535</v>
      </c>
      <c r="G83" s="202"/>
      <c r="K83" s="383"/>
      <c r="L83" s="384"/>
      <c r="M83" s="385"/>
      <c r="O83" s="30"/>
      <c r="P83" s="30"/>
      <c r="Q83" s="30"/>
      <c r="R83" s="30"/>
      <c r="S83" s="30"/>
    </row>
    <row r="84" spans="2:19" ht="6.75" customHeight="1">
      <c r="B84" s="110"/>
      <c r="G84" s="18"/>
      <c r="K84" s="26"/>
      <c r="O84" s="30"/>
      <c r="P84" s="30"/>
      <c r="Q84" s="30"/>
      <c r="R84" s="30"/>
      <c r="S84" s="30"/>
    </row>
    <row r="85" spans="2:19">
      <c r="B85" s="110"/>
      <c r="D85" t="s">
        <v>57</v>
      </c>
      <c r="G85" s="203"/>
      <c r="K85" s="383"/>
      <c r="L85" s="384"/>
      <c r="M85" s="385"/>
      <c r="O85" s="30"/>
      <c r="P85" s="30"/>
      <c r="Q85" s="30"/>
      <c r="R85" s="30"/>
      <c r="S85" s="30"/>
    </row>
    <row r="86" spans="2:19" ht="6.75" customHeight="1">
      <c r="B86" s="110"/>
      <c r="G86" s="18"/>
      <c r="K86" s="26"/>
      <c r="O86" s="30"/>
      <c r="P86" s="30"/>
      <c r="Q86" s="30"/>
      <c r="R86" s="30"/>
      <c r="S86" s="30"/>
    </row>
    <row r="87" spans="2:19">
      <c r="B87" s="110" t="s">
        <v>60</v>
      </c>
      <c r="D87" t="s">
        <v>56</v>
      </c>
      <c r="G87" s="202"/>
      <c r="K87" s="383"/>
      <c r="L87" s="384"/>
      <c r="M87" s="385"/>
      <c r="O87" s="30"/>
      <c r="P87" s="30"/>
      <c r="Q87" s="30"/>
      <c r="R87" s="30"/>
      <c r="S87" s="30"/>
    </row>
    <row r="88" spans="2:19" ht="6.75" customHeight="1">
      <c r="B88" s="110"/>
      <c r="G88" s="18"/>
      <c r="K88" s="26"/>
      <c r="O88" s="30"/>
      <c r="P88" s="30"/>
      <c r="Q88" s="30"/>
      <c r="R88" s="30"/>
      <c r="S88" s="30"/>
    </row>
    <row r="89" spans="2:19">
      <c r="B89" s="110"/>
      <c r="D89" t="s">
        <v>61</v>
      </c>
      <c r="G89" s="202"/>
      <c r="K89" s="383"/>
      <c r="L89" s="384"/>
      <c r="M89" s="385"/>
      <c r="O89" s="30"/>
      <c r="P89" s="30"/>
      <c r="Q89" s="30"/>
      <c r="R89" s="30"/>
      <c r="S89" s="30"/>
    </row>
    <row r="90" spans="2:19" ht="6.75" customHeight="1">
      <c r="B90" s="110"/>
      <c r="G90" s="18"/>
      <c r="K90" s="26"/>
      <c r="O90" s="30"/>
      <c r="P90" s="30"/>
      <c r="Q90" s="30"/>
      <c r="R90" s="30"/>
      <c r="S90" s="30"/>
    </row>
    <row r="91" spans="2:19">
      <c r="B91" s="110" t="s">
        <v>62</v>
      </c>
      <c r="D91" t="s">
        <v>56</v>
      </c>
      <c r="G91" s="202"/>
      <c r="K91" s="383"/>
      <c r="L91" s="384"/>
      <c r="M91" s="385"/>
      <c r="O91" s="30"/>
      <c r="P91" s="30"/>
      <c r="Q91" s="30"/>
      <c r="R91" s="30"/>
      <c r="S91" s="30"/>
    </row>
    <row r="92" spans="2:19" ht="6.75" customHeight="1">
      <c r="B92" s="110"/>
      <c r="G92" s="18"/>
      <c r="K92" s="26"/>
      <c r="O92" s="30"/>
      <c r="P92" s="30"/>
      <c r="Q92" s="30"/>
      <c r="R92" s="30"/>
      <c r="S92" s="30"/>
    </row>
    <row r="93" spans="2:19">
      <c r="B93" s="110"/>
      <c r="D93" t="s">
        <v>63</v>
      </c>
      <c r="G93" s="203"/>
      <c r="K93" s="383"/>
      <c r="L93" s="384"/>
      <c r="M93" s="385"/>
      <c r="O93" s="30"/>
      <c r="P93" s="30"/>
      <c r="Q93" s="30"/>
      <c r="R93" s="30"/>
      <c r="S93" s="30"/>
    </row>
    <row r="94" spans="2:19" ht="6.75" customHeight="1">
      <c r="B94" s="110"/>
      <c r="G94" s="18"/>
      <c r="K94" s="26"/>
      <c r="O94" s="30"/>
      <c r="P94" s="30"/>
      <c r="Q94" s="30"/>
      <c r="R94" s="30"/>
      <c r="S94" s="30"/>
    </row>
    <row r="95" spans="2:19">
      <c r="B95" s="110" t="s">
        <v>64</v>
      </c>
      <c r="D95" t="s">
        <v>56</v>
      </c>
      <c r="G95" s="202"/>
      <c r="K95" s="383"/>
      <c r="L95" s="384"/>
      <c r="M95" s="385"/>
      <c r="O95" s="30"/>
      <c r="P95" s="30"/>
      <c r="Q95" s="30"/>
      <c r="R95" s="30"/>
      <c r="S95" s="30"/>
    </row>
    <row r="96" spans="2:19" ht="6.75" customHeight="1">
      <c r="B96" s="110"/>
      <c r="G96" s="18"/>
      <c r="K96" s="26"/>
      <c r="O96" s="30"/>
      <c r="P96" s="30"/>
      <c r="Q96" s="30"/>
      <c r="R96" s="30"/>
      <c r="S96" s="30"/>
    </row>
    <row r="97" spans="1:19">
      <c r="B97" s="110"/>
      <c r="D97" t="s">
        <v>63</v>
      </c>
      <c r="G97" s="203"/>
      <c r="K97" s="383"/>
      <c r="L97" s="384"/>
      <c r="M97" s="385"/>
      <c r="O97" s="30"/>
      <c r="P97" s="30"/>
      <c r="Q97" s="30"/>
      <c r="R97" s="30"/>
      <c r="S97" s="30"/>
    </row>
    <row r="98" spans="1:19" ht="6.75" customHeight="1">
      <c r="B98" s="110"/>
      <c r="G98" s="18"/>
      <c r="K98" s="26"/>
      <c r="O98" s="30"/>
      <c r="P98" s="30"/>
      <c r="Q98" s="30"/>
      <c r="R98" s="30"/>
      <c r="S98" s="30"/>
    </row>
    <row r="99" spans="1:19">
      <c r="B99" s="110" t="s">
        <v>65</v>
      </c>
      <c r="D99" t="s">
        <v>56</v>
      </c>
      <c r="G99" s="202"/>
      <c r="K99" s="383"/>
      <c r="L99" s="384"/>
      <c r="M99" s="385"/>
      <c r="O99" s="30"/>
      <c r="P99" s="30"/>
      <c r="Q99" s="30"/>
      <c r="R99" s="30"/>
      <c r="S99" s="30"/>
    </row>
    <row r="100" spans="1:19" ht="6.75" customHeight="1">
      <c r="B100" s="110"/>
      <c r="G100" s="18"/>
      <c r="K100" s="26"/>
      <c r="O100" s="30"/>
      <c r="P100" s="30"/>
      <c r="Q100" s="30"/>
      <c r="R100" s="30"/>
      <c r="S100" s="30"/>
    </row>
    <row r="101" spans="1:19">
      <c r="B101" s="110"/>
      <c r="D101" t="s">
        <v>63</v>
      </c>
      <c r="G101" s="203"/>
      <c r="K101" s="383"/>
      <c r="L101" s="384"/>
      <c r="M101" s="385"/>
      <c r="O101" s="30"/>
      <c r="P101" s="30"/>
      <c r="Q101" s="45"/>
      <c r="R101" s="30"/>
      <c r="S101" s="30"/>
    </row>
    <row r="102" spans="1:19" ht="6.75" customHeight="1">
      <c r="B102" s="110"/>
      <c r="G102" s="18"/>
      <c r="K102" s="26"/>
      <c r="O102" s="30"/>
      <c r="P102" s="30"/>
      <c r="Q102" s="30"/>
      <c r="R102" s="30"/>
      <c r="S102" s="30"/>
    </row>
    <row r="103" spans="1:19" ht="28.5">
      <c r="B103" s="111" t="s">
        <v>519</v>
      </c>
      <c r="D103" s="15" t="s">
        <v>56</v>
      </c>
      <c r="G103" s="202"/>
      <c r="K103" s="383"/>
      <c r="L103" s="384"/>
      <c r="M103" s="385"/>
      <c r="O103" s="30"/>
      <c r="P103" s="30"/>
      <c r="Q103" s="30"/>
      <c r="R103" s="30"/>
      <c r="S103" s="30"/>
    </row>
    <row r="104" spans="1:19">
      <c r="O104" s="30"/>
      <c r="P104" s="30"/>
      <c r="Q104" s="30"/>
      <c r="R104" s="30"/>
      <c r="S104" s="30"/>
    </row>
    <row r="105" spans="1:19">
      <c r="O105" s="30"/>
      <c r="P105" s="30"/>
      <c r="Q105" s="30"/>
      <c r="R105" s="30"/>
      <c r="S105" s="30"/>
    </row>
    <row r="106" spans="1:19" ht="15.75">
      <c r="A106" s="108" t="s">
        <v>558</v>
      </c>
      <c r="B106" s="14" t="s">
        <v>66</v>
      </c>
      <c r="O106" s="30"/>
      <c r="P106" s="30"/>
      <c r="Q106" s="30"/>
      <c r="R106" s="30"/>
      <c r="S106" s="30"/>
    </row>
    <row r="107" spans="1:19" ht="15" customHeight="1">
      <c r="I107" s="65"/>
      <c r="O107" s="30"/>
      <c r="P107" s="30"/>
      <c r="Q107" s="30"/>
      <c r="R107" s="30"/>
      <c r="S107" s="30"/>
    </row>
    <row r="108" spans="1:19" ht="15" customHeight="1">
      <c r="B108" s="386" t="s">
        <v>655</v>
      </c>
      <c r="D108" s="222" t="s">
        <v>501</v>
      </c>
      <c r="F108" s="229"/>
      <c r="G108" s="386" t="s">
        <v>665</v>
      </c>
      <c r="I108" s="222" t="s">
        <v>501</v>
      </c>
      <c r="L108" s="241"/>
      <c r="M108" s="386" t="s">
        <v>650</v>
      </c>
      <c r="O108" s="222" t="s">
        <v>501</v>
      </c>
      <c r="P108" s="30"/>
      <c r="Q108" s="30"/>
      <c r="R108" s="30"/>
      <c r="S108" s="30"/>
    </row>
    <row r="109" spans="1:19" ht="6.75" customHeight="1">
      <c r="B109" s="386"/>
      <c r="D109" s="18"/>
      <c r="E109" s="27"/>
      <c r="F109" s="101"/>
      <c r="G109" s="386"/>
      <c r="I109" s="65"/>
      <c r="L109" s="241"/>
      <c r="M109" s="386"/>
      <c r="O109" s="30"/>
      <c r="P109" s="30"/>
      <c r="Q109" s="30"/>
      <c r="R109" s="30"/>
      <c r="S109" s="30"/>
    </row>
    <row r="110" spans="1:19">
      <c r="B110" s="386"/>
      <c r="G110" s="386"/>
      <c r="I110" s="65"/>
      <c r="L110" s="241"/>
      <c r="M110" s="386"/>
      <c r="O110" s="30"/>
      <c r="P110" s="30"/>
      <c r="R110" s="30"/>
      <c r="S110" s="30"/>
    </row>
    <row r="111" spans="1:19" ht="44.25" customHeight="1">
      <c r="B111" s="386"/>
      <c r="G111" s="386"/>
      <c r="L111" s="241"/>
      <c r="M111" s="386"/>
      <c r="O111" s="30"/>
      <c r="P111" s="30"/>
      <c r="R111" s="30"/>
      <c r="S111" s="30"/>
    </row>
    <row r="112" spans="1:19">
      <c r="K112" s="241"/>
      <c r="L112" s="241"/>
      <c r="M112" s="241"/>
      <c r="O112" s="30"/>
      <c r="P112" s="30"/>
      <c r="R112" s="30"/>
      <c r="S112" s="30"/>
    </row>
    <row r="113" spans="1:19" ht="15.75">
      <c r="A113" s="108" t="s">
        <v>559</v>
      </c>
      <c r="B113" s="14" t="s">
        <v>67</v>
      </c>
      <c r="O113" s="30"/>
      <c r="P113" s="30"/>
      <c r="R113" s="30"/>
      <c r="S113" s="30"/>
    </row>
    <row r="114" spans="1:19">
      <c r="O114" s="30"/>
      <c r="P114" s="30"/>
      <c r="Q114" s="30"/>
      <c r="R114" s="30"/>
      <c r="S114" s="30"/>
    </row>
    <row r="115" spans="1:19" ht="42.75">
      <c r="B115" s="16" t="s">
        <v>33</v>
      </c>
      <c r="C115" s="15"/>
      <c r="G115" s="12" t="s">
        <v>68</v>
      </c>
      <c r="O115" s="30"/>
      <c r="P115" s="30"/>
      <c r="Q115" s="30"/>
      <c r="R115" s="30"/>
      <c r="S115" s="30"/>
    </row>
    <row r="116" spans="1:19" ht="6.75" customHeight="1">
      <c r="B116" s="110"/>
      <c r="O116" s="30"/>
      <c r="P116" s="30"/>
      <c r="Q116" s="30"/>
      <c r="R116" s="30"/>
      <c r="S116" s="30"/>
    </row>
    <row r="117" spans="1:19">
      <c r="D117" s="239" t="s">
        <v>651</v>
      </c>
      <c r="G117" s="22"/>
      <c r="O117" s="30"/>
      <c r="P117" s="30"/>
      <c r="Q117" s="30"/>
      <c r="R117" s="30"/>
      <c r="S117" s="30"/>
    </row>
    <row r="118" spans="1:19" ht="6.75" customHeight="1">
      <c r="B118" s="113"/>
      <c r="G118" s="23"/>
      <c r="O118" s="30"/>
      <c r="P118" s="30"/>
      <c r="Q118" s="30"/>
      <c r="R118" s="30"/>
      <c r="S118" s="30"/>
    </row>
    <row r="119" spans="1:19" s="229" customFormat="1" ht="6.75" customHeight="1">
      <c r="B119" s="113"/>
      <c r="F119" s="65"/>
      <c r="G119" s="23"/>
      <c r="O119" s="30"/>
      <c r="P119" s="30"/>
      <c r="Q119" s="30"/>
      <c r="R119" s="30"/>
      <c r="S119" s="30"/>
    </row>
    <row r="120" spans="1:19">
      <c r="D120" s="240" t="s">
        <v>654</v>
      </c>
      <c r="G120" s="22"/>
      <c r="P120" s="30"/>
      <c r="Q120" s="30"/>
      <c r="R120" s="30"/>
      <c r="S120" s="30"/>
    </row>
    <row r="121" spans="1:19" s="229" customFormat="1">
      <c r="D121" s="240"/>
      <c r="F121" s="65"/>
      <c r="G121" s="57"/>
      <c r="P121" s="30"/>
      <c r="Q121" s="30"/>
      <c r="R121" s="30"/>
      <c r="S121" s="30"/>
    </row>
    <row r="122" spans="1:19">
      <c r="G122" s="23"/>
      <c r="P122" s="30"/>
      <c r="Q122" s="30"/>
      <c r="R122" s="30"/>
      <c r="S122" s="30"/>
    </row>
    <row r="123" spans="1:19" ht="15.75">
      <c r="A123" s="108" t="s">
        <v>560</v>
      </c>
      <c r="B123" s="14" t="s">
        <v>506</v>
      </c>
      <c r="G123" s="79" t="s">
        <v>644</v>
      </c>
      <c r="H123" s="215"/>
      <c r="I123" s="234" t="s">
        <v>553</v>
      </c>
      <c r="R123" s="30"/>
      <c r="S123" s="30"/>
    </row>
    <row r="124" spans="1:19">
      <c r="G124" s="23"/>
      <c r="I124" s="233"/>
      <c r="R124" s="30"/>
      <c r="S124" s="30"/>
    </row>
    <row r="125" spans="1:19">
      <c r="B125" t="s">
        <v>675</v>
      </c>
      <c r="G125" s="204"/>
      <c r="I125" s="40" t="str">
        <f>(IF('Konsolidierungspfad oE'!$E$4=" "," ",G125/'Konsolidierungspfad oE'!$E$4))</f>
        <v xml:space="preserve"> </v>
      </c>
      <c r="R125" s="30"/>
      <c r="S125" s="30"/>
    </row>
    <row r="126" spans="1:19" ht="6.75" customHeight="1">
      <c r="G126" s="23"/>
      <c r="I126" s="233"/>
      <c r="R126" s="30"/>
      <c r="S126" s="30"/>
    </row>
    <row r="127" spans="1:19">
      <c r="B127" t="s">
        <v>676</v>
      </c>
      <c r="G127" s="204"/>
      <c r="I127" s="40" t="str">
        <f>(IF('Konsolidierungspfad oE'!$E$4=" "," ",G127/'Konsolidierungspfad oE'!$E$4))</f>
        <v xml:space="preserve"> </v>
      </c>
      <c r="R127" s="30"/>
      <c r="S127" s="30"/>
    </row>
    <row r="128" spans="1:19" s="30" customFormat="1">
      <c r="B128" s="238" t="s">
        <v>649</v>
      </c>
      <c r="F128" s="102"/>
      <c r="G128" s="210"/>
    </row>
    <row r="129" spans="2:19">
      <c r="G129" s="23"/>
      <c r="O129" s="30"/>
      <c r="P129" s="30"/>
      <c r="Q129" s="30"/>
      <c r="R129" s="30"/>
      <c r="S129" s="30"/>
    </row>
    <row r="130" spans="2:19" s="229" customFormat="1">
      <c r="F130" s="65"/>
      <c r="G130" s="23"/>
      <c r="O130" s="30"/>
      <c r="P130" s="30"/>
      <c r="Q130" s="30"/>
      <c r="R130" s="30"/>
      <c r="S130" s="30"/>
    </row>
    <row r="131" spans="2:19" s="229" customFormat="1" ht="15.75">
      <c r="B131" s="14" t="s">
        <v>537</v>
      </c>
      <c r="C131"/>
      <c r="D131"/>
      <c r="E131" s="30"/>
      <c r="F131" s="30"/>
      <c r="G131" s="79" t="s">
        <v>644</v>
      </c>
      <c r="H131" s="215"/>
      <c r="I131" s="234" t="s">
        <v>553</v>
      </c>
      <c r="O131" s="30"/>
      <c r="P131" s="30"/>
      <c r="Q131" s="30"/>
      <c r="R131" s="30"/>
      <c r="S131" s="30"/>
    </row>
    <row r="132" spans="2:19" s="229" customFormat="1">
      <c r="B132"/>
      <c r="C132"/>
      <c r="D132"/>
      <c r="E132" s="30"/>
      <c r="F132" s="30"/>
      <c r="G132" s="30"/>
      <c r="I132" s="233"/>
      <c r="O132" s="30"/>
      <c r="P132" s="30"/>
      <c r="Q132" s="30"/>
      <c r="R132" s="30"/>
      <c r="S132" s="30"/>
    </row>
    <row r="133" spans="2:19" s="229" customFormat="1">
      <c r="B133" t="s">
        <v>677</v>
      </c>
      <c r="C133"/>
      <c r="D133"/>
      <c r="E133" s="30"/>
      <c r="F133" s="30"/>
      <c r="G133" s="204"/>
      <c r="I133" s="40" t="str">
        <f>(IF('Konsolidierungspfad oE'!$E$4=" "," ",G133/'Konsolidierungspfad oE'!$E$4))</f>
        <v xml:space="preserve"> </v>
      </c>
      <c r="O133" s="30"/>
      <c r="P133" s="30"/>
      <c r="Q133" s="30"/>
      <c r="R133" s="30"/>
      <c r="S133" s="30"/>
    </row>
    <row r="134" spans="2:19" s="229" customFormat="1" ht="6.6" customHeight="1">
      <c r="B134"/>
      <c r="C134"/>
      <c r="D134"/>
      <c r="E134" s="30"/>
      <c r="F134" s="30"/>
      <c r="G134" s="30"/>
      <c r="I134" s="233"/>
      <c r="O134" s="30"/>
      <c r="P134" s="30"/>
      <c r="Q134" s="30"/>
      <c r="R134" s="30"/>
      <c r="S134" s="30"/>
    </row>
    <row r="135" spans="2:19" s="229" customFormat="1">
      <c r="B135" t="s">
        <v>678</v>
      </c>
      <c r="C135"/>
      <c r="D135"/>
      <c r="E135" s="30"/>
      <c r="F135" s="30"/>
      <c r="G135" s="204"/>
      <c r="I135" s="40" t="str">
        <f>(IF('Konsolidierungspfad oE'!$E$4=" "," ",G135/'Konsolidierungspfad oE'!$E$4))</f>
        <v xml:space="preserve"> </v>
      </c>
      <c r="O135" s="30"/>
      <c r="P135" s="30"/>
      <c r="Q135" s="30"/>
      <c r="R135" s="30"/>
      <c r="S135" s="30"/>
    </row>
    <row r="136" spans="2:19" s="229" customFormat="1" ht="7.15" customHeight="1">
      <c r="F136" s="65"/>
      <c r="G136" s="23"/>
      <c r="O136" s="30"/>
      <c r="P136" s="30"/>
      <c r="Q136" s="30"/>
      <c r="R136" s="30"/>
      <c r="S136" s="30"/>
    </row>
    <row r="137" spans="2:19" s="229" customFormat="1">
      <c r="F137" s="65"/>
      <c r="G137" s="23"/>
      <c r="O137" s="30"/>
      <c r="P137" s="30"/>
      <c r="Q137" s="30"/>
      <c r="R137" s="30"/>
      <c r="S137" s="30"/>
    </row>
    <row r="138" spans="2:19" s="229" customFormat="1" ht="15.75">
      <c r="B138" s="14" t="s">
        <v>647</v>
      </c>
      <c r="F138" s="65"/>
      <c r="G138" s="98">
        <f>Deckblatt!$A$9-1</f>
        <v>2024</v>
      </c>
      <c r="H138" s="105"/>
      <c r="I138" s="105">
        <f>Deckblatt!$A$9</f>
        <v>2025</v>
      </c>
      <c r="J138" s="105"/>
      <c r="K138" s="105">
        <f>Deckblatt!$A$9+1</f>
        <v>2026</v>
      </c>
      <c r="L138" s="105"/>
      <c r="M138" s="105">
        <f>Deckblatt!$A$9+2</f>
        <v>2027</v>
      </c>
      <c r="O138" s="105">
        <f>Deckblatt!$A$9+3</f>
        <v>2028</v>
      </c>
      <c r="P138" s="30"/>
      <c r="Q138" s="30"/>
      <c r="R138" s="30"/>
      <c r="S138" s="30"/>
    </row>
    <row r="139" spans="2:19" s="229" customFormat="1" ht="7.15" customHeight="1">
      <c r="F139" s="65"/>
      <c r="G139" s="23"/>
      <c r="P139" s="30"/>
      <c r="Q139" s="30"/>
      <c r="R139" s="30"/>
      <c r="S139" s="30"/>
    </row>
    <row r="140" spans="2:19" s="229" customFormat="1">
      <c r="B140" s="65" t="s">
        <v>679</v>
      </c>
      <c r="F140" s="65"/>
      <c r="G140" s="204"/>
      <c r="H140" s="30"/>
      <c r="I140" s="205"/>
      <c r="J140" s="30"/>
      <c r="K140" s="206"/>
      <c r="L140" s="30"/>
      <c r="M140" s="206"/>
      <c r="O140" s="206"/>
      <c r="P140" s="30"/>
      <c r="Q140" s="30"/>
      <c r="R140" s="30"/>
      <c r="S140" s="30"/>
    </row>
    <row r="141" spans="2:19" s="229" customFormat="1" ht="6.6" customHeight="1">
      <c r="B141" s="65"/>
      <c r="F141" s="65"/>
      <c r="G141" s="235"/>
      <c r="H141" s="30"/>
      <c r="I141" s="236"/>
      <c r="J141" s="30"/>
      <c r="K141" s="237"/>
      <c r="L141" s="30"/>
      <c r="M141" s="237"/>
      <c r="O141" s="237"/>
      <c r="P141" s="30"/>
      <c r="Q141" s="30"/>
      <c r="R141" s="30"/>
      <c r="S141" s="30"/>
    </row>
    <row r="142" spans="2:19" s="229" customFormat="1" ht="14.45" customHeight="1">
      <c r="B142" s="65" t="s">
        <v>648</v>
      </c>
      <c r="F142" s="65"/>
      <c r="G142" s="204"/>
      <c r="H142" s="30"/>
      <c r="I142" s="205"/>
      <c r="J142" s="30"/>
      <c r="K142" s="206"/>
      <c r="L142" s="30"/>
      <c r="M142" s="206"/>
      <c r="O142" s="206"/>
      <c r="P142" s="30"/>
      <c r="Q142" s="30"/>
      <c r="R142" s="30"/>
      <c r="S142" s="30"/>
    </row>
    <row r="143" spans="2:19" s="229" customFormat="1" ht="17.45" customHeight="1">
      <c r="B143" s="238" t="s">
        <v>649</v>
      </c>
      <c r="F143" s="65"/>
      <c r="G143" s="23"/>
      <c r="O143" s="30"/>
      <c r="P143" s="30"/>
      <c r="Q143" s="30"/>
      <c r="R143" s="30"/>
      <c r="S143" s="30"/>
    </row>
    <row r="144" spans="2:19">
      <c r="G144" s="23"/>
      <c r="O144" s="30"/>
      <c r="P144" s="30"/>
      <c r="Q144" s="30"/>
      <c r="R144" s="30"/>
      <c r="S144" s="30"/>
    </row>
    <row r="145" spans="1:19" ht="15.75">
      <c r="A145" s="108" t="s">
        <v>561</v>
      </c>
      <c r="B145" s="14" t="s">
        <v>504</v>
      </c>
      <c r="G145" s="23"/>
      <c r="M145" s="50"/>
      <c r="O145" s="30"/>
      <c r="P145" s="30"/>
      <c r="Q145" s="30"/>
      <c r="R145" s="30"/>
      <c r="S145" s="30"/>
    </row>
    <row r="146" spans="1:19">
      <c r="G146" s="23"/>
      <c r="O146" s="30"/>
      <c r="P146" s="30"/>
      <c r="Q146" s="30"/>
      <c r="R146" s="30"/>
      <c r="S146" s="30"/>
    </row>
    <row r="147" spans="1:19">
      <c r="B147" t="s">
        <v>652</v>
      </c>
      <c r="E147" s="30"/>
      <c r="F147" s="102"/>
      <c r="G147" s="56"/>
      <c r="H147" s="30"/>
      <c r="I147" s="67"/>
      <c r="J147" s="30"/>
      <c r="O147" s="30"/>
      <c r="P147" s="30"/>
      <c r="Q147" s="30"/>
      <c r="R147" s="30"/>
      <c r="S147" s="30"/>
    </row>
    <row r="148" spans="1:19" ht="6.75" customHeight="1">
      <c r="E148" s="30"/>
      <c r="F148" s="102"/>
      <c r="G148" s="31"/>
      <c r="H148" s="30"/>
      <c r="I148" s="30"/>
      <c r="J148" s="30"/>
      <c r="O148" s="30"/>
      <c r="P148" s="30"/>
      <c r="Q148" s="30"/>
      <c r="R148" s="30"/>
      <c r="S148" s="30"/>
    </row>
    <row r="149" spans="1:19" ht="15" customHeight="1">
      <c r="B149" t="s">
        <v>660</v>
      </c>
      <c r="E149" s="30"/>
      <c r="F149" s="102"/>
      <c r="G149" s="204"/>
      <c r="H149" s="30"/>
      <c r="I149" s="30"/>
      <c r="J149" s="30"/>
      <c r="O149" s="30"/>
      <c r="P149" s="30"/>
      <c r="Q149" s="30"/>
      <c r="R149" s="30"/>
      <c r="S149" s="30"/>
    </row>
    <row r="150" spans="1:19" ht="6.75" customHeight="1">
      <c r="E150" s="30"/>
      <c r="F150" s="102"/>
      <c r="G150" s="31"/>
      <c r="H150" s="30"/>
      <c r="I150" s="30"/>
      <c r="J150" s="30"/>
      <c r="O150" s="30"/>
      <c r="P150" s="30"/>
      <c r="Q150" s="30"/>
      <c r="R150" s="30"/>
      <c r="S150" s="30"/>
    </row>
    <row r="151" spans="1:19">
      <c r="B151" t="s">
        <v>653</v>
      </c>
      <c r="E151" s="30"/>
      <c r="F151" s="102"/>
      <c r="G151" s="56"/>
      <c r="H151" s="30"/>
      <c r="I151" s="67"/>
      <c r="J151" s="30"/>
      <c r="K151" s="30"/>
      <c r="L151" s="30"/>
      <c r="M151" s="30"/>
      <c r="O151" s="30"/>
      <c r="P151" s="30"/>
      <c r="Q151" s="30"/>
      <c r="R151" s="30"/>
      <c r="S151" s="30"/>
    </row>
    <row r="152" spans="1:19">
      <c r="E152" s="30"/>
      <c r="F152" s="102"/>
      <c r="G152" s="66"/>
      <c r="H152" s="30"/>
      <c r="I152" s="67"/>
      <c r="J152" s="30"/>
      <c r="K152" s="30"/>
      <c r="L152" s="30"/>
      <c r="M152" s="30"/>
      <c r="O152" s="30"/>
      <c r="P152" s="30"/>
      <c r="Q152" s="30"/>
      <c r="R152" s="30"/>
      <c r="S152" s="30"/>
    </row>
    <row r="153" spans="1:19">
      <c r="E153" s="30"/>
      <c r="F153" s="102"/>
      <c r="G153" s="98">
        <f>Deckblatt!$A$9-5</f>
        <v>2020</v>
      </c>
      <c r="H153" s="105"/>
      <c r="I153" s="105">
        <f>Deckblatt!$A$9-4</f>
        <v>2021</v>
      </c>
      <c r="J153" s="105"/>
      <c r="K153" s="105">
        <f>Deckblatt!$A$9-3</f>
        <v>2022</v>
      </c>
      <c r="L153" s="105"/>
      <c r="M153" s="105">
        <f>Deckblatt!$A$9-2</f>
        <v>2023</v>
      </c>
      <c r="N153" s="35"/>
      <c r="O153" s="105"/>
      <c r="P153" s="105"/>
      <c r="Q153" s="105">
        <f>Deckblatt!$A$9-1</f>
        <v>2024</v>
      </c>
      <c r="R153" s="30"/>
      <c r="S153" s="30"/>
    </row>
    <row r="154" spans="1:19" ht="6.75" customHeight="1">
      <c r="E154" s="30"/>
      <c r="F154" s="102"/>
      <c r="G154" s="66"/>
      <c r="H154" s="30"/>
      <c r="I154" s="67"/>
      <c r="J154" s="30"/>
      <c r="K154" s="30"/>
      <c r="L154" s="30"/>
      <c r="M154" s="30"/>
      <c r="O154" s="30"/>
      <c r="P154" s="30"/>
      <c r="Q154" s="30"/>
      <c r="R154" s="30"/>
      <c r="S154" s="30"/>
    </row>
    <row r="155" spans="1:19">
      <c r="B155" t="s">
        <v>539</v>
      </c>
      <c r="E155" s="30"/>
      <c r="F155" s="102"/>
      <c r="G155" s="204"/>
      <c r="H155" s="30"/>
      <c r="I155" s="205"/>
      <c r="J155" s="30"/>
      <c r="K155" s="206"/>
      <c r="L155" s="30"/>
      <c r="M155" s="206"/>
      <c r="O155" s="67" t="s">
        <v>549</v>
      </c>
      <c r="P155" s="30"/>
      <c r="Q155" s="206"/>
      <c r="R155" s="30"/>
      <c r="S155" s="30"/>
    </row>
    <row r="156" spans="1:19" ht="6.75" customHeight="1">
      <c r="E156" s="30"/>
      <c r="F156" s="102"/>
      <c r="G156" s="66"/>
      <c r="H156" s="30"/>
      <c r="I156" s="67"/>
      <c r="J156" s="30"/>
      <c r="K156" s="30"/>
      <c r="L156" s="30"/>
      <c r="M156" s="30"/>
      <c r="O156" s="30"/>
      <c r="P156" s="30"/>
      <c r="Q156" s="30"/>
      <c r="R156" s="30"/>
      <c r="S156" s="30"/>
    </row>
    <row r="157" spans="1:19">
      <c r="B157" t="s">
        <v>538</v>
      </c>
      <c r="E157" s="30"/>
      <c r="F157" s="102"/>
      <c r="G157" s="204"/>
      <c r="H157" s="30"/>
      <c r="I157" s="205"/>
      <c r="J157" s="30"/>
      <c r="K157" s="206"/>
      <c r="L157" s="30"/>
      <c r="M157" s="206"/>
      <c r="O157" s="67" t="s">
        <v>624</v>
      </c>
      <c r="P157" s="30"/>
      <c r="Q157" s="206"/>
      <c r="R157" s="30"/>
      <c r="S157" s="30"/>
    </row>
    <row r="158" spans="1:19" s="30" customFormat="1" ht="5.45" customHeight="1">
      <c r="F158" s="102"/>
      <c r="G158" s="211"/>
      <c r="I158" s="212"/>
      <c r="K158" s="213"/>
      <c r="M158" s="213"/>
      <c r="Q158" s="213"/>
    </row>
    <row r="159" spans="1:19">
      <c r="B159" t="s">
        <v>540</v>
      </c>
      <c r="E159" s="30"/>
      <c r="F159" s="102"/>
      <c r="G159" s="204"/>
      <c r="H159" s="30"/>
      <c r="I159" s="205"/>
      <c r="J159" s="30"/>
      <c r="K159" s="206"/>
      <c r="L159" s="30"/>
      <c r="M159" s="206"/>
      <c r="O159" s="67" t="s">
        <v>548</v>
      </c>
      <c r="P159" s="30"/>
      <c r="Q159" s="206"/>
      <c r="R159" s="30"/>
      <c r="S159" s="30"/>
    </row>
    <row r="160" spans="1:19">
      <c r="E160" s="30"/>
      <c r="F160" s="102"/>
      <c r="G160" s="31"/>
      <c r="H160" s="30"/>
      <c r="I160" s="30"/>
      <c r="J160" s="30"/>
      <c r="K160" s="30"/>
      <c r="L160" s="30"/>
      <c r="M160" s="30"/>
      <c r="O160" s="30"/>
      <c r="P160" s="30"/>
      <c r="Q160" s="30"/>
      <c r="R160" s="30"/>
      <c r="S160" s="30"/>
    </row>
    <row r="161" spans="1:15">
      <c r="M161" s="30"/>
      <c r="O161" s="9"/>
    </row>
    <row r="163" spans="1:15" ht="15.75">
      <c r="A163" s="108" t="s">
        <v>646</v>
      </c>
      <c r="B163" s="14" t="s">
        <v>505</v>
      </c>
    </row>
    <row r="165" spans="1:15">
      <c r="B165" t="s">
        <v>527</v>
      </c>
      <c r="M165" s="222" t="s">
        <v>501</v>
      </c>
    </row>
    <row r="166" spans="1:15" ht="6.75" customHeight="1"/>
    <row r="167" spans="1:15">
      <c r="B167" t="s">
        <v>528</v>
      </c>
      <c r="M167" s="222" t="s">
        <v>501</v>
      </c>
    </row>
    <row r="168" spans="1:15" ht="6.75" customHeight="1"/>
    <row r="169" spans="1:15">
      <c r="B169" t="s">
        <v>529</v>
      </c>
      <c r="M169" s="222" t="s">
        <v>501</v>
      </c>
    </row>
  </sheetData>
  <sheetProtection algorithmName="SHA-512" hashValue="61iUl3/1Z8lXJ7bGebomEtFdJtbkZsBMm0eDD3+jKmLohGPNduToTVM40/RaPJlrU1HRMi2YhO8OanXpUoUyvA==" saltValue="ea+R0o6IoRoHN8GUkB6kig==" spinCount="100000" sheet="1" selectLockedCells="1"/>
  <customSheetViews>
    <customSheetView guid="{4F0C12F7-6B51-448A-979B-7D7A867F336D}" showGridLines="0" fitToPage="1">
      <selection activeCell="G2" sqref="G2"/>
      <rowBreaks count="4" manualBreakCount="4">
        <brk id="39" max="16383" man="1"/>
        <brk id="99" max="16383" man="1"/>
        <brk id="143" max="16383" man="1"/>
        <brk id="175" max="16383" man="1"/>
      </rowBreaks>
      <colBreaks count="2" manualBreakCount="2">
        <brk id="13" max="1048575" man="1"/>
        <brk id="21" max="1048575" man="1"/>
      </colBreaks>
      <pageMargins left="0.6" right="0.25" top="0.75" bottom="0.75" header="0.3" footer="0.3"/>
      <pageSetup paperSize="9" scale="52" fitToHeight="0" orientation="landscape" r:id="rId1"/>
    </customSheetView>
  </customSheetViews>
  <mergeCells count="31">
    <mergeCell ref="K101:M101"/>
    <mergeCell ref="K103:M103"/>
    <mergeCell ref="B108:B111"/>
    <mergeCell ref="K95:M95"/>
    <mergeCell ref="K97:M97"/>
    <mergeCell ref="G108:G111"/>
    <mergeCell ref="M108:M111"/>
    <mergeCell ref="K99:M99"/>
    <mergeCell ref="K73:M73"/>
    <mergeCell ref="K75:M75"/>
    <mergeCell ref="K77:M77"/>
    <mergeCell ref="K79:M79"/>
    <mergeCell ref="K81:M81"/>
    <mergeCell ref="K83:M83"/>
    <mergeCell ref="K87:M87"/>
    <mergeCell ref="K89:M89"/>
    <mergeCell ref="K91:M91"/>
    <mergeCell ref="K93:M93"/>
    <mergeCell ref="K85:M85"/>
    <mergeCell ref="D68:E68"/>
    <mergeCell ref="B2:D2"/>
    <mergeCell ref="D60:E60"/>
    <mergeCell ref="D62:E62"/>
    <mergeCell ref="D64:E64"/>
    <mergeCell ref="D66:E66"/>
    <mergeCell ref="D58:E58"/>
    <mergeCell ref="D48:E48"/>
    <mergeCell ref="D50:E50"/>
    <mergeCell ref="D52:E52"/>
    <mergeCell ref="D54:E54"/>
    <mergeCell ref="D56:E56"/>
  </mergeCells>
  <dataValidations disablePrompts="1" count="4">
    <dataValidation type="list" allowBlank="1" showInputMessage="1" showErrorMessage="1" errorTitle="Auswahl über Listenfeld treffen!" error="Nur Auswahl ja/nein möglich!" promptTitle="Bitte ja/nein auswählen!" sqref="G10 G16 G22 G28 D108 M165 O108">
      <formula1>janeinAuswahl</formula1>
    </dataValidation>
    <dataValidation type="list" allowBlank="1" showInputMessage="1" showErrorMessage="1" errorTitle="Auswahl über Listenfeld treffen!" error="Nur Auswahl aus Liste möglich!" promptTitle="Bitte auswählen!" sqref="M167">
      <formula1>Auswahlflächendeckend</formula1>
    </dataValidation>
    <dataValidation type="list" allowBlank="1" showInputMessage="1" showErrorMessage="1" errorTitle="Auswahl über Listenfeld treffen!" error="Nur Auswahl 1 bis 5 möglich!" promptTitle="Bitte auswählen!" sqref="M169">
      <formula1>Auswahl12345</formula1>
    </dataValidation>
    <dataValidation type="list" allowBlank="1" showInputMessage="1" showErrorMessage="1" errorTitle="Auswahl über Listenfeld treffen!" error="Nur Auswahl ja/nein möglich!" promptTitle="Bitte ja/nein auswählen!" sqref="I108">
      <formula1>Straßenbeiträge</formula1>
    </dataValidation>
  </dataValidations>
  <pageMargins left="0.6" right="0.25" top="0.75" bottom="0.75" header="0.3" footer="0.3"/>
  <pageSetup paperSize="9" scale="52" fitToHeight="0" orientation="landscape" r:id="rId2"/>
  <rowBreaks count="4" manualBreakCount="4">
    <brk id="39" max="16383" man="1"/>
    <brk id="99" max="16383" man="1"/>
    <brk id="143" max="16383" man="1"/>
    <brk id="175" max="16383" man="1"/>
  </rowBreaks>
  <colBreaks count="2" manualBreakCount="2">
    <brk id="13" max="1048575" man="1"/>
    <brk id="21" max="1048575" man="1"/>
  </colBreaks>
  <ignoredErrors>
    <ignoredError sqref="K8 K14 K20 K26 K32 K38" emptyCellReference="1"/>
  </ignoredError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RowHeight="14.25"/>
  <sheetData>
    <row r="1" spans="1:1">
      <c r="A1" s="110" t="s">
        <v>501</v>
      </c>
    </row>
    <row r="2" spans="1:1">
      <c r="A2" t="s">
        <v>666</v>
      </c>
    </row>
    <row r="3" spans="1:1">
      <c r="A3" t="s">
        <v>667</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M231"/>
  <sheetViews>
    <sheetView showGridLines="0" workbookViewId="0">
      <pane ySplit="5" topLeftCell="A6" activePane="bottomLeft" state="frozen"/>
      <selection pane="bottomLeft" activeCell="D37" sqref="D37"/>
    </sheetView>
  </sheetViews>
  <sheetFormatPr baseColWidth="10" defaultColWidth="11.3984375" defaultRowHeight="14.25"/>
  <cols>
    <col min="1" max="1" width="5.73046875" style="30" customWidth="1"/>
    <col min="2" max="2" width="8.3984375" style="30" customWidth="1"/>
    <col min="3" max="3" width="42.86328125" style="30" customWidth="1"/>
    <col min="4" max="4" width="34.73046875" style="30" bestFit="1" customWidth="1"/>
    <col min="5" max="9" width="15.73046875" style="30" customWidth="1"/>
    <col min="10" max="13" width="16.59765625" style="30" customWidth="1"/>
    <col min="14" max="16384" width="11.3984375" style="30"/>
  </cols>
  <sheetData>
    <row r="2" spans="2:13" ht="18">
      <c r="B2" s="97" t="s">
        <v>680</v>
      </c>
    </row>
    <row r="3" spans="2:13" ht="18.399999999999999" thickBot="1">
      <c r="B3" s="97"/>
    </row>
    <row r="4" spans="2:13">
      <c r="B4" s="392" t="s">
        <v>530</v>
      </c>
      <c r="C4" s="392" t="s">
        <v>531</v>
      </c>
      <c r="D4" s="394" t="s">
        <v>13</v>
      </c>
      <c r="E4" s="396" t="s">
        <v>550</v>
      </c>
      <c r="F4" s="387" t="s">
        <v>532</v>
      </c>
      <c r="G4" s="388"/>
      <c r="H4" s="388"/>
      <c r="I4" s="389"/>
      <c r="J4" s="388" t="s">
        <v>656</v>
      </c>
      <c r="K4" s="388"/>
      <c r="L4" s="388"/>
      <c r="M4" s="389"/>
    </row>
    <row r="5" spans="2:13" ht="14.65" thickBot="1">
      <c r="B5" s="393"/>
      <c r="C5" s="393"/>
      <c r="D5" s="395"/>
      <c r="E5" s="397"/>
      <c r="F5" s="287">
        <f>Deckblatt!$A$9</f>
        <v>2025</v>
      </c>
      <c r="G5" s="288">
        <f>Deckblatt!$A$9+1</f>
        <v>2026</v>
      </c>
      <c r="H5" s="289">
        <f>Deckblatt!$A$9+2</f>
        <v>2027</v>
      </c>
      <c r="I5" s="290">
        <f>Deckblatt!$A$9+3</f>
        <v>2028</v>
      </c>
      <c r="J5" s="287">
        <f>Deckblatt!$A$9</f>
        <v>2025</v>
      </c>
      <c r="K5" s="288">
        <f>Deckblatt!$A$9+1</f>
        <v>2026</v>
      </c>
      <c r="L5" s="289">
        <f>Deckblatt!$A$9+2</f>
        <v>2027</v>
      </c>
      <c r="M5" s="290">
        <f>Deckblatt!$A$9+3</f>
        <v>2028</v>
      </c>
    </row>
    <row r="6" spans="2:13">
      <c r="B6" s="311">
        <v>1</v>
      </c>
      <c r="C6" s="291"/>
      <c r="D6" s="293"/>
      <c r="E6" s="294"/>
      <c r="F6" s="300"/>
      <c r="G6" s="301"/>
      <c r="H6" s="301"/>
      <c r="I6" s="302"/>
      <c r="J6" s="306"/>
      <c r="K6" s="307"/>
      <c r="L6" s="307"/>
      <c r="M6" s="308"/>
    </row>
    <row r="7" spans="2:13">
      <c r="B7" s="312">
        <v>2</v>
      </c>
      <c r="C7" s="292"/>
      <c r="D7" s="295"/>
      <c r="E7" s="296"/>
      <c r="F7" s="303"/>
      <c r="G7" s="39"/>
      <c r="H7" s="39"/>
      <c r="I7" s="304"/>
      <c r="J7" s="309"/>
      <c r="K7" s="252"/>
      <c r="L7" s="252"/>
      <c r="M7" s="310"/>
    </row>
    <row r="8" spans="2:13">
      <c r="B8" s="312">
        <v>3</v>
      </c>
      <c r="C8" s="292"/>
      <c r="D8" s="295"/>
      <c r="E8" s="296"/>
      <c r="F8" s="303"/>
      <c r="G8" s="39"/>
      <c r="H8" s="39"/>
      <c r="I8" s="304"/>
      <c r="J8" s="309"/>
      <c r="K8" s="252"/>
      <c r="L8" s="252"/>
      <c r="M8" s="310"/>
    </row>
    <row r="9" spans="2:13">
      <c r="B9" s="312">
        <v>4</v>
      </c>
      <c r="C9" s="292"/>
      <c r="D9" s="297"/>
      <c r="E9" s="296"/>
      <c r="F9" s="303"/>
      <c r="G9" s="39"/>
      <c r="H9" s="39"/>
      <c r="I9" s="304"/>
      <c r="J9" s="309"/>
      <c r="K9" s="252"/>
      <c r="L9" s="252"/>
      <c r="M9" s="310"/>
    </row>
    <row r="10" spans="2:13">
      <c r="B10" s="312">
        <v>5</v>
      </c>
      <c r="C10" s="292"/>
      <c r="D10" s="297"/>
      <c r="E10" s="296"/>
      <c r="F10" s="303"/>
      <c r="G10" s="39"/>
      <c r="H10" s="39"/>
      <c r="I10" s="304"/>
      <c r="J10" s="309"/>
      <c r="K10" s="252"/>
      <c r="L10" s="252"/>
      <c r="M10" s="310"/>
    </row>
    <row r="11" spans="2:13">
      <c r="B11" s="312">
        <v>6</v>
      </c>
      <c r="C11" s="292"/>
      <c r="D11" s="297"/>
      <c r="E11" s="296"/>
      <c r="F11" s="303"/>
      <c r="G11" s="39"/>
      <c r="H11" s="39"/>
      <c r="I11" s="304"/>
      <c r="J11" s="309"/>
      <c r="K11" s="252"/>
      <c r="L11" s="252"/>
      <c r="M11" s="310"/>
    </row>
    <row r="12" spans="2:13">
      <c r="B12" s="312">
        <v>7</v>
      </c>
      <c r="C12" s="292"/>
      <c r="D12" s="297"/>
      <c r="E12" s="298"/>
      <c r="F12" s="305"/>
      <c r="G12" s="114"/>
      <c r="H12" s="114"/>
      <c r="I12" s="298"/>
      <c r="J12" s="309"/>
      <c r="K12" s="252"/>
      <c r="L12" s="252"/>
      <c r="M12" s="310"/>
    </row>
    <row r="13" spans="2:13">
      <c r="B13" s="312">
        <v>8</v>
      </c>
      <c r="C13" s="292"/>
      <c r="D13" s="297"/>
      <c r="E13" s="296"/>
      <c r="F13" s="303"/>
      <c r="G13" s="39"/>
      <c r="H13" s="39"/>
      <c r="I13" s="304"/>
      <c r="J13" s="309"/>
      <c r="K13" s="252"/>
      <c r="L13" s="252"/>
      <c r="M13" s="310"/>
    </row>
    <row r="14" spans="2:13">
      <c r="B14" s="312">
        <v>9</v>
      </c>
      <c r="C14" s="292"/>
      <c r="D14" s="297"/>
      <c r="E14" s="296"/>
      <c r="F14" s="303"/>
      <c r="G14" s="39"/>
      <c r="H14" s="39"/>
      <c r="I14" s="304"/>
      <c r="J14" s="309"/>
      <c r="K14" s="252"/>
      <c r="L14" s="252"/>
      <c r="M14" s="310"/>
    </row>
    <row r="15" spans="2:13">
      <c r="B15" s="312">
        <v>10</v>
      </c>
      <c r="C15" s="292"/>
      <c r="D15" s="297"/>
      <c r="E15" s="296"/>
      <c r="F15" s="303"/>
      <c r="G15" s="39"/>
      <c r="H15" s="39"/>
      <c r="I15" s="304"/>
      <c r="J15" s="309"/>
      <c r="K15" s="252"/>
      <c r="L15" s="252"/>
      <c r="M15" s="310"/>
    </row>
    <row r="16" spans="2:13">
      <c r="B16" s="312">
        <v>11</v>
      </c>
      <c r="C16" s="292"/>
      <c r="D16" s="297"/>
      <c r="E16" s="296"/>
      <c r="F16" s="303"/>
      <c r="G16" s="39"/>
      <c r="H16" s="39"/>
      <c r="I16" s="304"/>
      <c r="J16" s="309"/>
      <c r="K16" s="252"/>
      <c r="L16" s="252"/>
      <c r="M16" s="310"/>
    </row>
    <row r="17" spans="2:13">
      <c r="B17" s="312">
        <v>12</v>
      </c>
      <c r="C17" s="292"/>
      <c r="D17" s="297"/>
      <c r="E17" s="296"/>
      <c r="F17" s="303"/>
      <c r="G17" s="39"/>
      <c r="H17" s="39"/>
      <c r="I17" s="304"/>
      <c r="J17" s="309"/>
      <c r="K17" s="252"/>
      <c r="L17" s="252"/>
      <c r="M17" s="310"/>
    </row>
    <row r="18" spans="2:13">
      <c r="B18" s="312">
        <v>13</v>
      </c>
      <c r="C18" s="292"/>
      <c r="D18" s="297"/>
      <c r="E18" s="296"/>
      <c r="F18" s="303"/>
      <c r="G18" s="39"/>
      <c r="H18" s="39"/>
      <c r="I18" s="304"/>
      <c r="J18" s="309"/>
      <c r="K18" s="252"/>
      <c r="L18" s="252"/>
      <c r="M18" s="310"/>
    </row>
    <row r="19" spans="2:13">
      <c r="B19" s="312">
        <v>14</v>
      </c>
      <c r="C19" s="292"/>
      <c r="D19" s="297"/>
      <c r="E19" s="296"/>
      <c r="F19" s="303"/>
      <c r="G19" s="39"/>
      <c r="H19" s="39"/>
      <c r="I19" s="304"/>
      <c r="J19" s="309"/>
      <c r="K19" s="252"/>
      <c r="L19" s="252"/>
      <c r="M19" s="310"/>
    </row>
    <row r="20" spans="2:13">
      <c r="B20" s="312">
        <v>15</v>
      </c>
      <c r="C20" s="292"/>
      <c r="D20" s="297"/>
      <c r="E20" s="296"/>
      <c r="F20" s="303"/>
      <c r="G20" s="39"/>
      <c r="H20" s="39"/>
      <c r="I20" s="304"/>
      <c r="J20" s="309"/>
      <c r="K20" s="252"/>
      <c r="L20" s="252"/>
      <c r="M20" s="310"/>
    </row>
    <row r="21" spans="2:13">
      <c r="B21" s="312">
        <v>16</v>
      </c>
      <c r="C21" s="292"/>
      <c r="D21" s="297"/>
      <c r="E21" s="296"/>
      <c r="F21" s="303"/>
      <c r="G21" s="39"/>
      <c r="H21" s="39"/>
      <c r="I21" s="304"/>
      <c r="J21" s="309"/>
      <c r="K21" s="252"/>
      <c r="L21" s="252"/>
      <c r="M21" s="310"/>
    </row>
    <row r="22" spans="2:13">
      <c r="B22" s="312">
        <v>17</v>
      </c>
      <c r="C22" s="292"/>
      <c r="D22" s="297"/>
      <c r="E22" s="298"/>
      <c r="F22" s="305"/>
      <c r="G22" s="114"/>
      <c r="H22" s="114"/>
      <c r="I22" s="298"/>
      <c r="J22" s="309"/>
      <c r="K22" s="252"/>
      <c r="L22" s="252"/>
      <c r="M22" s="310"/>
    </row>
    <row r="23" spans="2:13">
      <c r="B23" s="312">
        <v>18</v>
      </c>
      <c r="C23" s="292"/>
      <c r="D23" s="297"/>
      <c r="E23" s="296"/>
      <c r="F23" s="303"/>
      <c r="G23" s="39"/>
      <c r="H23" s="39"/>
      <c r="I23" s="304"/>
      <c r="J23" s="309"/>
      <c r="K23" s="252"/>
      <c r="L23" s="252"/>
      <c r="M23" s="310"/>
    </row>
    <row r="24" spans="2:13">
      <c r="B24" s="312">
        <v>19</v>
      </c>
      <c r="C24" s="292"/>
      <c r="D24" s="297"/>
      <c r="E24" s="296"/>
      <c r="F24" s="303"/>
      <c r="G24" s="39"/>
      <c r="H24" s="39"/>
      <c r="I24" s="304"/>
      <c r="J24" s="309"/>
      <c r="K24" s="252"/>
      <c r="L24" s="252"/>
      <c r="M24" s="310"/>
    </row>
    <row r="25" spans="2:13">
      <c r="B25" s="312">
        <v>20</v>
      </c>
      <c r="C25" s="292"/>
      <c r="D25" s="297"/>
      <c r="E25" s="296"/>
      <c r="F25" s="303"/>
      <c r="G25" s="39"/>
      <c r="H25" s="39"/>
      <c r="I25" s="304"/>
      <c r="J25" s="309"/>
      <c r="K25" s="252"/>
      <c r="L25" s="252"/>
      <c r="M25" s="310"/>
    </row>
    <row r="26" spans="2:13">
      <c r="B26" s="312">
        <v>21</v>
      </c>
      <c r="C26" s="292"/>
      <c r="D26" s="297"/>
      <c r="E26" s="296"/>
      <c r="F26" s="303"/>
      <c r="G26" s="39"/>
      <c r="H26" s="39"/>
      <c r="I26" s="304"/>
      <c r="J26" s="309"/>
      <c r="K26" s="252"/>
      <c r="L26" s="252"/>
      <c r="M26" s="310"/>
    </row>
    <row r="27" spans="2:13">
      <c r="B27" s="312">
        <v>22</v>
      </c>
      <c r="C27" s="292"/>
      <c r="D27" s="297"/>
      <c r="E27" s="298"/>
      <c r="F27" s="305"/>
      <c r="G27" s="114"/>
      <c r="H27" s="114"/>
      <c r="I27" s="298"/>
      <c r="J27" s="309"/>
      <c r="K27" s="252"/>
      <c r="L27" s="252"/>
      <c r="M27" s="310"/>
    </row>
    <row r="28" spans="2:13">
      <c r="B28" s="312">
        <v>23</v>
      </c>
      <c r="C28" s="292"/>
      <c r="D28" s="297"/>
      <c r="E28" s="296"/>
      <c r="F28" s="303"/>
      <c r="G28" s="39"/>
      <c r="H28" s="39"/>
      <c r="I28" s="304"/>
      <c r="J28" s="309"/>
      <c r="K28" s="252"/>
      <c r="L28" s="252"/>
      <c r="M28" s="310"/>
    </row>
    <row r="29" spans="2:13">
      <c r="B29" s="312">
        <v>24</v>
      </c>
      <c r="C29" s="292"/>
      <c r="D29" s="297"/>
      <c r="E29" s="296"/>
      <c r="F29" s="303"/>
      <c r="G29" s="39"/>
      <c r="H29" s="39"/>
      <c r="I29" s="304"/>
      <c r="J29" s="309"/>
      <c r="K29" s="252"/>
      <c r="L29" s="252"/>
      <c r="M29" s="310"/>
    </row>
    <row r="30" spans="2:13">
      <c r="B30" s="312">
        <v>25</v>
      </c>
      <c r="C30" s="292"/>
      <c r="D30" s="297"/>
      <c r="E30" s="296"/>
      <c r="F30" s="303"/>
      <c r="G30" s="39"/>
      <c r="H30" s="39"/>
      <c r="I30" s="304"/>
      <c r="J30" s="309"/>
      <c r="K30" s="252"/>
      <c r="L30" s="252"/>
      <c r="M30" s="310"/>
    </row>
    <row r="31" spans="2:13">
      <c r="B31" s="312">
        <v>26</v>
      </c>
      <c r="C31" s="292"/>
      <c r="D31" s="297"/>
      <c r="E31" s="296"/>
      <c r="F31" s="303"/>
      <c r="G31" s="39"/>
      <c r="H31" s="39"/>
      <c r="I31" s="304"/>
      <c r="J31" s="309"/>
      <c r="K31" s="252"/>
      <c r="L31" s="252"/>
      <c r="M31" s="310"/>
    </row>
    <row r="32" spans="2:13">
      <c r="B32" s="312">
        <v>27</v>
      </c>
      <c r="C32" s="292"/>
      <c r="D32" s="297"/>
      <c r="E32" s="298"/>
      <c r="F32" s="305"/>
      <c r="G32" s="114"/>
      <c r="H32" s="114"/>
      <c r="I32" s="298"/>
      <c r="J32" s="309"/>
      <c r="K32" s="252"/>
      <c r="L32" s="252"/>
      <c r="M32" s="310"/>
    </row>
    <row r="33" spans="2:13">
      <c r="B33" s="312">
        <v>28</v>
      </c>
      <c r="C33" s="292"/>
      <c r="D33" s="297"/>
      <c r="E33" s="296"/>
      <c r="F33" s="303"/>
      <c r="G33" s="39"/>
      <c r="H33" s="39"/>
      <c r="I33" s="304"/>
      <c r="J33" s="309"/>
      <c r="K33" s="252"/>
      <c r="L33" s="252"/>
      <c r="M33" s="310"/>
    </row>
    <row r="34" spans="2:13">
      <c r="B34" s="312">
        <v>29</v>
      </c>
      <c r="C34" s="292"/>
      <c r="D34" s="297"/>
      <c r="E34" s="296"/>
      <c r="F34" s="303"/>
      <c r="G34" s="39"/>
      <c r="H34" s="39"/>
      <c r="I34" s="304"/>
      <c r="J34" s="309"/>
      <c r="K34" s="252"/>
      <c r="L34" s="252"/>
      <c r="M34" s="310"/>
    </row>
    <row r="35" spans="2:13">
      <c r="B35" s="312">
        <v>30</v>
      </c>
      <c r="C35" s="292"/>
      <c r="D35" s="297"/>
      <c r="E35" s="298"/>
      <c r="F35" s="305"/>
      <c r="G35" s="114"/>
      <c r="H35" s="114"/>
      <c r="I35" s="298"/>
      <c r="J35" s="309"/>
      <c r="K35" s="252"/>
      <c r="L35" s="252"/>
      <c r="M35" s="310"/>
    </row>
    <row r="36" spans="2:13">
      <c r="B36" s="312">
        <v>31</v>
      </c>
      <c r="C36" s="292"/>
      <c r="D36" s="297"/>
      <c r="E36" s="296"/>
      <c r="F36" s="303"/>
      <c r="G36" s="39"/>
      <c r="H36" s="39"/>
      <c r="I36" s="304"/>
      <c r="J36" s="309"/>
      <c r="K36" s="252"/>
      <c r="L36" s="252"/>
      <c r="M36" s="310"/>
    </row>
    <row r="37" spans="2:13">
      <c r="B37" s="312">
        <v>32</v>
      </c>
      <c r="C37" s="292"/>
      <c r="D37" s="297"/>
      <c r="E37" s="298"/>
      <c r="F37" s="305"/>
      <c r="G37" s="114"/>
      <c r="H37" s="114"/>
      <c r="I37" s="298"/>
      <c r="J37" s="309"/>
      <c r="K37" s="252"/>
      <c r="L37" s="252"/>
      <c r="M37" s="310"/>
    </row>
    <row r="38" spans="2:13">
      <c r="B38" s="312">
        <v>33</v>
      </c>
      <c r="C38" s="292"/>
      <c r="D38" s="297"/>
      <c r="E38" s="296"/>
      <c r="F38" s="303"/>
      <c r="G38" s="39"/>
      <c r="H38" s="39"/>
      <c r="I38" s="304"/>
      <c r="J38" s="309"/>
      <c r="K38" s="252"/>
      <c r="L38" s="252"/>
      <c r="M38" s="310"/>
    </row>
    <row r="39" spans="2:13">
      <c r="B39" s="312">
        <v>34</v>
      </c>
      <c r="C39" s="292"/>
      <c r="D39" s="297"/>
      <c r="E39" s="296"/>
      <c r="F39" s="303"/>
      <c r="G39" s="39"/>
      <c r="H39" s="39"/>
      <c r="I39" s="304"/>
      <c r="J39" s="309"/>
      <c r="K39" s="252"/>
      <c r="L39" s="252"/>
      <c r="M39" s="310"/>
    </row>
    <row r="40" spans="2:13">
      <c r="B40" s="312">
        <v>35</v>
      </c>
      <c r="C40" s="292"/>
      <c r="D40" s="297"/>
      <c r="E40" s="296"/>
      <c r="F40" s="303"/>
      <c r="G40" s="39"/>
      <c r="H40" s="39"/>
      <c r="I40" s="304"/>
      <c r="J40" s="309"/>
      <c r="K40" s="252"/>
      <c r="L40" s="252"/>
      <c r="M40" s="310"/>
    </row>
    <row r="41" spans="2:13">
      <c r="B41" s="312">
        <v>36</v>
      </c>
      <c r="C41" s="292"/>
      <c r="D41" s="297"/>
      <c r="E41" s="296"/>
      <c r="F41" s="303"/>
      <c r="G41" s="39"/>
      <c r="H41" s="39"/>
      <c r="I41" s="304"/>
      <c r="J41" s="309"/>
      <c r="K41" s="252"/>
      <c r="L41" s="252"/>
      <c r="M41" s="310"/>
    </row>
    <row r="42" spans="2:13">
      <c r="B42" s="312">
        <v>37</v>
      </c>
      <c r="C42" s="292"/>
      <c r="D42" s="297"/>
      <c r="E42" s="296"/>
      <c r="F42" s="303"/>
      <c r="G42" s="39"/>
      <c r="H42" s="39"/>
      <c r="I42" s="304"/>
      <c r="J42" s="309"/>
      <c r="K42" s="252"/>
      <c r="L42" s="252"/>
      <c r="M42" s="310"/>
    </row>
    <row r="43" spans="2:13">
      <c r="B43" s="312">
        <v>38</v>
      </c>
      <c r="C43" s="292"/>
      <c r="D43" s="297"/>
      <c r="E43" s="296"/>
      <c r="F43" s="303"/>
      <c r="G43" s="39"/>
      <c r="H43" s="39"/>
      <c r="I43" s="304"/>
      <c r="J43" s="309"/>
      <c r="K43" s="252"/>
      <c r="L43" s="252"/>
      <c r="M43" s="310"/>
    </row>
    <row r="44" spans="2:13">
      <c r="B44" s="312">
        <v>39</v>
      </c>
      <c r="C44" s="292"/>
      <c r="D44" s="297"/>
      <c r="E44" s="296"/>
      <c r="F44" s="303"/>
      <c r="G44" s="39"/>
      <c r="H44" s="39"/>
      <c r="I44" s="304"/>
      <c r="J44" s="309"/>
      <c r="K44" s="252"/>
      <c r="L44" s="252"/>
      <c r="M44" s="310"/>
    </row>
    <row r="45" spans="2:13">
      <c r="B45" s="312">
        <v>40</v>
      </c>
      <c r="C45" s="292"/>
      <c r="D45" s="297"/>
      <c r="E45" s="296"/>
      <c r="F45" s="303"/>
      <c r="G45" s="39"/>
      <c r="H45" s="39"/>
      <c r="I45" s="304"/>
      <c r="J45" s="309"/>
      <c r="K45" s="252"/>
      <c r="L45" s="252"/>
      <c r="M45" s="310"/>
    </row>
    <row r="46" spans="2:13">
      <c r="B46" s="312">
        <v>41</v>
      </c>
      <c r="C46" s="292"/>
      <c r="D46" s="297"/>
      <c r="E46" s="296"/>
      <c r="F46" s="303"/>
      <c r="G46" s="39"/>
      <c r="H46" s="39"/>
      <c r="I46" s="304"/>
      <c r="J46" s="309"/>
      <c r="K46" s="252"/>
      <c r="L46" s="252"/>
      <c r="M46" s="310"/>
    </row>
    <row r="47" spans="2:13">
      <c r="B47" s="312">
        <v>42</v>
      </c>
      <c r="C47" s="292"/>
      <c r="D47" s="297"/>
      <c r="E47" s="296"/>
      <c r="F47" s="303"/>
      <c r="G47" s="39"/>
      <c r="H47" s="39"/>
      <c r="I47" s="304"/>
      <c r="J47" s="309"/>
      <c r="K47" s="252"/>
      <c r="L47" s="252"/>
      <c r="M47" s="310"/>
    </row>
    <row r="48" spans="2:13">
      <c r="B48" s="312">
        <v>43</v>
      </c>
      <c r="C48" s="292"/>
      <c r="D48" s="297"/>
      <c r="E48" s="296"/>
      <c r="F48" s="303"/>
      <c r="G48" s="39"/>
      <c r="H48" s="39"/>
      <c r="I48" s="304"/>
      <c r="J48" s="309"/>
      <c r="K48" s="252"/>
      <c r="L48" s="252"/>
      <c r="M48" s="310"/>
    </row>
    <row r="49" spans="2:13">
      <c r="B49" s="312">
        <v>44</v>
      </c>
      <c r="C49" s="292"/>
      <c r="D49" s="297"/>
      <c r="E49" s="296"/>
      <c r="F49" s="303"/>
      <c r="G49" s="39"/>
      <c r="H49" s="39"/>
      <c r="I49" s="304"/>
      <c r="J49" s="309"/>
      <c r="K49" s="252"/>
      <c r="L49" s="252"/>
      <c r="M49" s="310"/>
    </row>
    <row r="50" spans="2:13">
      <c r="B50" s="312">
        <v>45</v>
      </c>
      <c r="C50" s="292"/>
      <c r="D50" s="297"/>
      <c r="E50" s="296"/>
      <c r="F50" s="303"/>
      <c r="G50" s="39"/>
      <c r="H50" s="39"/>
      <c r="I50" s="304"/>
      <c r="J50" s="309"/>
      <c r="K50" s="252"/>
      <c r="L50" s="252"/>
      <c r="M50" s="310"/>
    </row>
    <row r="51" spans="2:13">
      <c r="B51" s="312">
        <v>46</v>
      </c>
      <c r="C51" s="292"/>
      <c r="D51" s="297"/>
      <c r="E51" s="296"/>
      <c r="F51" s="303"/>
      <c r="G51" s="39"/>
      <c r="H51" s="39"/>
      <c r="I51" s="304"/>
      <c r="J51" s="309"/>
      <c r="K51" s="252"/>
      <c r="L51" s="252"/>
      <c r="M51" s="310"/>
    </row>
    <row r="52" spans="2:13">
      <c r="B52" s="312">
        <v>47</v>
      </c>
      <c r="C52" s="292"/>
      <c r="D52" s="297"/>
      <c r="E52" s="296"/>
      <c r="F52" s="303"/>
      <c r="G52" s="39"/>
      <c r="H52" s="39"/>
      <c r="I52" s="304"/>
      <c r="J52" s="309"/>
      <c r="K52" s="252"/>
      <c r="L52" s="252"/>
      <c r="M52" s="310"/>
    </row>
    <row r="53" spans="2:13">
      <c r="B53" s="312">
        <v>48</v>
      </c>
      <c r="C53" s="292"/>
      <c r="D53" s="297"/>
      <c r="E53" s="296"/>
      <c r="F53" s="303"/>
      <c r="G53" s="39"/>
      <c r="H53" s="39"/>
      <c r="I53" s="304"/>
      <c r="J53" s="309"/>
      <c r="K53" s="252"/>
      <c r="L53" s="252"/>
      <c r="M53" s="310"/>
    </row>
    <row r="54" spans="2:13">
      <c r="B54" s="312">
        <v>49</v>
      </c>
      <c r="C54" s="292"/>
      <c r="D54" s="297"/>
      <c r="E54" s="296"/>
      <c r="F54" s="303"/>
      <c r="G54" s="39"/>
      <c r="H54" s="39"/>
      <c r="I54" s="304"/>
      <c r="J54" s="309"/>
      <c r="K54" s="252"/>
      <c r="L54" s="252"/>
      <c r="M54" s="310"/>
    </row>
    <row r="55" spans="2:13">
      <c r="B55" s="312">
        <v>50</v>
      </c>
      <c r="C55" s="292"/>
      <c r="D55" s="299"/>
      <c r="E55" s="296"/>
      <c r="F55" s="303"/>
      <c r="G55" s="39"/>
      <c r="H55" s="39"/>
      <c r="I55" s="304"/>
      <c r="J55" s="309"/>
      <c r="K55" s="252"/>
      <c r="L55" s="252"/>
      <c r="M55" s="310"/>
    </row>
    <row r="56" spans="2:13">
      <c r="B56" s="312">
        <v>51</v>
      </c>
      <c r="C56" s="292"/>
      <c r="D56" s="299"/>
      <c r="E56" s="296"/>
      <c r="F56" s="303"/>
      <c r="G56" s="39"/>
      <c r="H56" s="39"/>
      <c r="I56" s="304"/>
      <c r="J56" s="309"/>
      <c r="K56" s="252"/>
      <c r="L56" s="252"/>
      <c r="M56" s="310"/>
    </row>
    <row r="57" spans="2:13">
      <c r="B57" s="312">
        <v>52</v>
      </c>
      <c r="C57" s="292"/>
      <c r="D57" s="299"/>
      <c r="E57" s="296"/>
      <c r="F57" s="303"/>
      <c r="G57" s="39"/>
      <c r="H57" s="39"/>
      <c r="I57" s="304"/>
      <c r="J57" s="309"/>
      <c r="K57" s="252"/>
      <c r="L57" s="252"/>
      <c r="M57" s="310"/>
    </row>
    <row r="58" spans="2:13">
      <c r="B58" s="312">
        <v>53</v>
      </c>
      <c r="C58" s="292"/>
      <c r="D58" s="299"/>
      <c r="E58" s="296"/>
      <c r="F58" s="303"/>
      <c r="G58" s="39"/>
      <c r="H58" s="39"/>
      <c r="I58" s="304"/>
      <c r="J58" s="309"/>
      <c r="K58" s="252"/>
      <c r="L58" s="252"/>
      <c r="M58" s="310"/>
    </row>
    <row r="59" spans="2:13">
      <c r="B59" s="312">
        <v>54</v>
      </c>
      <c r="C59" s="292"/>
      <c r="D59" s="299"/>
      <c r="E59" s="296"/>
      <c r="F59" s="303"/>
      <c r="G59" s="39"/>
      <c r="H59" s="39"/>
      <c r="I59" s="304"/>
      <c r="J59" s="309"/>
      <c r="K59" s="252"/>
      <c r="L59" s="252"/>
      <c r="M59" s="310"/>
    </row>
    <row r="60" spans="2:13">
      <c r="B60" s="312">
        <v>55</v>
      </c>
      <c r="C60" s="292"/>
      <c r="D60" s="299"/>
      <c r="E60" s="296"/>
      <c r="F60" s="303"/>
      <c r="G60" s="39"/>
      <c r="H60" s="39"/>
      <c r="I60" s="304"/>
      <c r="J60" s="309"/>
      <c r="K60" s="252"/>
      <c r="L60" s="252"/>
      <c r="M60" s="310"/>
    </row>
    <row r="61" spans="2:13">
      <c r="B61" s="312">
        <v>56</v>
      </c>
      <c r="C61" s="292"/>
      <c r="D61" s="299"/>
      <c r="E61" s="296"/>
      <c r="F61" s="303"/>
      <c r="G61" s="39"/>
      <c r="H61" s="39"/>
      <c r="I61" s="304"/>
      <c r="J61" s="309"/>
      <c r="K61" s="252"/>
      <c r="L61" s="252"/>
      <c r="M61" s="310"/>
    </row>
    <row r="62" spans="2:13">
      <c r="B62" s="312">
        <v>57</v>
      </c>
      <c r="C62" s="292"/>
      <c r="D62" s="299"/>
      <c r="E62" s="296"/>
      <c r="F62" s="303"/>
      <c r="G62" s="39"/>
      <c r="H62" s="39"/>
      <c r="I62" s="304"/>
      <c r="J62" s="309"/>
      <c r="K62" s="252"/>
      <c r="L62" s="252"/>
      <c r="M62" s="310"/>
    </row>
    <row r="63" spans="2:13">
      <c r="B63" s="312">
        <v>58</v>
      </c>
      <c r="C63" s="292"/>
      <c r="D63" s="299"/>
      <c r="E63" s="296"/>
      <c r="F63" s="303"/>
      <c r="G63" s="39"/>
      <c r="H63" s="39"/>
      <c r="I63" s="304"/>
      <c r="J63" s="309"/>
      <c r="K63" s="252"/>
      <c r="L63" s="252"/>
      <c r="M63" s="310"/>
    </row>
    <row r="64" spans="2:13">
      <c r="B64" s="312">
        <v>59</v>
      </c>
      <c r="C64" s="292"/>
      <c r="D64" s="299"/>
      <c r="E64" s="296"/>
      <c r="F64" s="303"/>
      <c r="G64" s="39"/>
      <c r="H64" s="39"/>
      <c r="I64" s="304"/>
      <c r="J64" s="309"/>
      <c r="K64" s="252"/>
      <c r="L64" s="252"/>
      <c r="M64" s="310"/>
    </row>
    <row r="65" spans="2:13">
      <c r="B65" s="312">
        <v>60</v>
      </c>
      <c r="C65" s="292"/>
      <c r="D65" s="299"/>
      <c r="E65" s="296"/>
      <c r="F65" s="303"/>
      <c r="G65" s="39"/>
      <c r="H65" s="39"/>
      <c r="I65" s="304"/>
      <c r="J65" s="309"/>
      <c r="K65" s="252"/>
      <c r="L65" s="252"/>
      <c r="M65" s="310"/>
    </row>
    <row r="66" spans="2:13">
      <c r="B66" s="312">
        <v>61</v>
      </c>
      <c r="C66" s="292"/>
      <c r="D66" s="299"/>
      <c r="E66" s="296"/>
      <c r="F66" s="303"/>
      <c r="G66" s="39"/>
      <c r="H66" s="39"/>
      <c r="I66" s="304"/>
      <c r="J66" s="309"/>
      <c r="K66" s="252"/>
      <c r="L66" s="252"/>
      <c r="M66" s="310"/>
    </row>
    <row r="67" spans="2:13">
      <c r="B67" s="312">
        <v>62</v>
      </c>
      <c r="C67" s="292"/>
      <c r="D67" s="299"/>
      <c r="E67" s="296"/>
      <c r="F67" s="303"/>
      <c r="G67" s="39"/>
      <c r="H67" s="39"/>
      <c r="I67" s="304"/>
      <c r="J67" s="309"/>
      <c r="K67" s="252"/>
      <c r="L67" s="252"/>
      <c r="M67" s="310"/>
    </row>
    <row r="68" spans="2:13">
      <c r="B68" s="312">
        <v>63</v>
      </c>
      <c r="C68" s="292"/>
      <c r="D68" s="299"/>
      <c r="E68" s="296"/>
      <c r="F68" s="303"/>
      <c r="G68" s="39"/>
      <c r="H68" s="39"/>
      <c r="I68" s="304"/>
      <c r="J68" s="309"/>
      <c r="K68" s="252"/>
      <c r="L68" s="252"/>
      <c r="M68" s="310"/>
    </row>
    <row r="69" spans="2:13">
      <c r="B69" s="312">
        <v>64</v>
      </c>
      <c r="C69" s="292"/>
      <c r="D69" s="299"/>
      <c r="E69" s="296"/>
      <c r="F69" s="303"/>
      <c r="G69" s="39"/>
      <c r="H69" s="39"/>
      <c r="I69" s="304"/>
      <c r="J69" s="309"/>
      <c r="K69" s="252"/>
      <c r="L69" s="252"/>
      <c r="M69" s="310"/>
    </row>
    <row r="70" spans="2:13">
      <c r="B70" s="312">
        <v>65</v>
      </c>
      <c r="C70" s="292"/>
      <c r="D70" s="299"/>
      <c r="E70" s="296"/>
      <c r="F70" s="303"/>
      <c r="G70" s="39"/>
      <c r="H70" s="39"/>
      <c r="I70" s="304"/>
      <c r="J70" s="309"/>
      <c r="K70" s="252"/>
      <c r="L70" s="252"/>
      <c r="M70" s="310"/>
    </row>
    <row r="71" spans="2:13">
      <c r="B71" s="312">
        <v>66</v>
      </c>
      <c r="C71" s="292"/>
      <c r="D71" s="299"/>
      <c r="E71" s="296"/>
      <c r="F71" s="303"/>
      <c r="G71" s="39"/>
      <c r="H71" s="39"/>
      <c r="I71" s="304"/>
      <c r="J71" s="309"/>
      <c r="K71" s="252"/>
      <c r="L71" s="252"/>
      <c r="M71" s="310"/>
    </row>
    <row r="72" spans="2:13">
      <c r="B72" s="312">
        <v>67</v>
      </c>
      <c r="C72" s="292"/>
      <c r="D72" s="299"/>
      <c r="E72" s="296"/>
      <c r="F72" s="303"/>
      <c r="G72" s="39"/>
      <c r="H72" s="39"/>
      <c r="I72" s="304"/>
      <c r="J72" s="309"/>
      <c r="K72" s="252"/>
      <c r="L72" s="252"/>
      <c r="M72" s="310"/>
    </row>
    <row r="73" spans="2:13">
      <c r="B73" s="312">
        <v>68</v>
      </c>
      <c r="C73" s="292"/>
      <c r="D73" s="299"/>
      <c r="E73" s="296"/>
      <c r="F73" s="303"/>
      <c r="G73" s="39"/>
      <c r="H73" s="39"/>
      <c r="I73" s="304"/>
      <c r="J73" s="309"/>
      <c r="K73" s="252"/>
      <c r="L73" s="252"/>
      <c r="M73" s="310"/>
    </row>
    <row r="74" spans="2:13">
      <c r="B74" s="312">
        <v>69</v>
      </c>
      <c r="C74" s="292"/>
      <c r="D74" s="299"/>
      <c r="E74" s="296"/>
      <c r="F74" s="303"/>
      <c r="G74" s="39"/>
      <c r="H74" s="39"/>
      <c r="I74" s="304"/>
      <c r="J74" s="309"/>
      <c r="K74" s="252"/>
      <c r="L74" s="252"/>
      <c r="M74" s="310"/>
    </row>
    <row r="75" spans="2:13">
      <c r="B75" s="312">
        <v>70</v>
      </c>
      <c r="C75" s="292"/>
      <c r="D75" s="299"/>
      <c r="E75" s="296"/>
      <c r="F75" s="303"/>
      <c r="G75" s="39"/>
      <c r="H75" s="39"/>
      <c r="I75" s="304"/>
      <c r="J75" s="309"/>
      <c r="K75" s="252"/>
      <c r="L75" s="252"/>
      <c r="M75" s="310"/>
    </row>
    <row r="76" spans="2:13">
      <c r="B76" s="312">
        <v>71</v>
      </c>
      <c r="C76" s="292"/>
      <c r="D76" s="299"/>
      <c r="E76" s="296"/>
      <c r="F76" s="303"/>
      <c r="G76" s="39"/>
      <c r="H76" s="39"/>
      <c r="I76" s="304"/>
      <c r="J76" s="309"/>
      <c r="K76" s="252"/>
      <c r="L76" s="252"/>
      <c r="M76" s="310"/>
    </row>
    <row r="77" spans="2:13">
      <c r="B77" s="312">
        <v>72</v>
      </c>
      <c r="C77" s="292"/>
      <c r="D77" s="299"/>
      <c r="E77" s="296"/>
      <c r="F77" s="303"/>
      <c r="G77" s="39"/>
      <c r="H77" s="39"/>
      <c r="I77" s="304"/>
      <c r="J77" s="309"/>
      <c r="K77" s="252"/>
      <c r="L77" s="252"/>
      <c r="M77" s="310"/>
    </row>
    <row r="78" spans="2:13">
      <c r="B78" s="312">
        <v>73</v>
      </c>
      <c r="C78" s="292"/>
      <c r="D78" s="299"/>
      <c r="E78" s="296"/>
      <c r="F78" s="303"/>
      <c r="G78" s="39"/>
      <c r="H78" s="39"/>
      <c r="I78" s="304"/>
      <c r="J78" s="309"/>
      <c r="K78" s="252"/>
      <c r="L78" s="252"/>
      <c r="M78" s="310"/>
    </row>
    <row r="79" spans="2:13">
      <c r="B79" s="312">
        <v>74</v>
      </c>
      <c r="C79" s="292"/>
      <c r="D79" s="299"/>
      <c r="E79" s="296"/>
      <c r="F79" s="303"/>
      <c r="G79" s="39"/>
      <c r="H79" s="39"/>
      <c r="I79" s="304"/>
      <c r="J79" s="309"/>
      <c r="K79" s="252"/>
      <c r="L79" s="252"/>
      <c r="M79" s="310"/>
    </row>
    <row r="80" spans="2:13">
      <c r="B80" s="312">
        <v>75</v>
      </c>
      <c r="C80" s="292"/>
      <c r="D80" s="299"/>
      <c r="E80" s="296"/>
      <c r="F80" s="303"/>
      <c r="G80" s="39"/>
      <c r="H80" s="39"/>
      <c r="I80" s="304"/>
      <c r="J80" s="309"/>
      <c r="K80" s="252"/>
      <c r="L80" s="252"/>
      <c r="M80" s="310"/>
    </row>
    <row r="81" spans="2:13">
      <c r="B81" s="312">
        <v>76</v>
      </c>
      <c r="C81" s="292"/>
      <c r="D81" s="299"/>
      <c r="E81" s="296"/>
      <c r="F81" s="303"/>
      <c r="G81" s="39"/>
      <c r="H81" s="39"/>
      <c r="I81" s="304"/>
      <c r="J81" s="309"/>
      <c r="K81" s="252"/>
      <c r="L81" s="252"/>
      <c r="M81" s="310"/>
    </row>
    <row r="82" spans="2:13">
      <c r="B82" s="312">
        <v>77</v>
      </c>
      <c r="C82" s="292"/>
      <c r="D82" s="299"/>
      <c r="E82" s="296"/>
      <c r="F82" s="303"/>
      <c r="G82" s="39"/>
      <c r="H82" s="39"/>
      <c r="I82" s="304"/>
      <c r="J82" s="309"/>
      <c r="K82" s="252"/>
      <c r="L82" s="252"/>
      <c r="M82" s="310"/>
    </row>
    <row r="83" spans="2:13">
      <c r="B83" s="312">
        <v>78</v>
      </c>
      <c r="C83" s="292"/>
      <c r="D83" s="299"/>
      <c r="E83" s="296"/>
      <c r="F83" s="303"/>
      <c r="G83" s="39"/>
      <c r="H83" s="39"/>
      <c r="I83" s="304"/>
      <c r="J83" s="309"/>
      <c r="K83" s="252"/>
      <c r="L83" s="252"/>
      <c r="M83" s="310"/>
    </row>
    <row r="84" spans="2:13">
      <c r="B84" s="312">
        <v>79</v>
      </c>
      <c r="C84" s="292"/>
      <c r="D84" s="299"/>
      <c r="E84" s="296"/>
      <c r="F84" s="303"/>
      <c r="G84" s="39"/>
      <c r="H84" s="39"/>
      <c r="I84" s="304"/>
      <c r="J84" s="309"/>
      <c r="K84" s="252"/>
      <c r="L84" s="252"/>
      <c r="M84" s="310"/>
    </row>
    <row r="85" spans="2:13">
      <c r="B85" s="312">
        <v>80</v>
      </c>
      <c r="C85" s="292"/>
      <c r="D85" s="299"/>
      <c r="E85" s="296"/>
      <c r="F85" s="303"/>
      <c r="G85" s="39"/>
      <c r="H85" s="39"/>
      <c r="I85" s="304"/>
      <c r="J85" s="309"/>
      <c r="K85" s="252"/>
      <c r="L85" s="252"/>
      <c r="M85" s="310"/>
    </row>
    <row r="86" spans="2:13">
      <c r="B86" s="312">
        <v>81</v>
      </c>
      <c r="C86" s="292"/>
      <c r="D86" s="299"/>
      <c r="E86" s="296"/>
      <c r="F86" s="303"/>
      <c r="G86" s="39"/>
      <c r="H86" s="39"/>
      <c r="I86" s="304"/>
      <c r="J86" s="309"/>
      <c r="K86" s="252"/>
      <c r="L86" s="252"/>
      <c r="M86" s="310"/>
    </row>
    <row r="87" spans="2:13">
      <c r="B87" s="312">
        <v>82</v>
      </c>
      <c r="C87" s="292"/>
      <c r="D87" s="299"/>
      <c r="E87" s="296"/>
      <c r="F87" s="303"/>
      <c r="G87" s="39"/>
      <c r="H87" s="39"/>
      <c r="I87" s="304"/>
      <c r="J87" s="309"/>
      <c r="K87" s="252"/>
      <c r="L87" s="252"/>
      <c r="M87" s="310"/>
    </row>
    <row r="88" spans="2:13">
      <c r="B88" s="312">
        <v>83</v>
      </c>
      <c r="C88" s="292"/>
      <c r="D88" s="299"/>
      <c r="E88" s="296"/>
      <c r="F88" s="303"/>
      <c r="G88" s="39"/>
      <c r="H88" s="39"/>
      <c r="I88" s="304"/>
      <c r="J88" s="309"/>
      <c r="K88" s="252"/>
      <c r="L88" s="252"/>
      <c r="M88" s="310"/>
    </row>
    <row r="89" spans="2:13">
      <c r="B89" s="312">
        <v>84</v>
      </c>
      <c r="C89" s="292"/>
      <c r="D89" s="299"/>
      <c r="E89" s="296"/>
      <c r="F89" s="303"/>
      <c r="G89" s="39"/>
      <c r="H89" s="39"/>
      <c r="I89" s="304"/>
      <c r="J89" s="309"/>
      <c r="K89" s="252"/>
      <c r="L89" s="252"/>
      <c r="M89" s="310"/>
    </row>
    <row r="90" spans="2:13">
      <c r="B90" s="312">
        <v>85</v>
      </c>
      <c r="C90" s="292"/>
      <c r="D90" s="299"/>
      <c r="E90" s="296"/>
      <c r="F90" s="303"/>
      <c r="G90" s="39"/>
      <c r="H90" s="39"/>
      <c r="I90" s="304"/>
      <c r="J90" s="309"/>
      <c r="K90" s="252"/>
      <c r="L90" s="252"/>
      <c r="M90" s="310"/>
    </row>
    <row r="91" spans="2:13">
      <c r="B91" s="312">
        <v>86</v>
      </c>
      <c r="C91" s="292"/>
      <c r="D91" s="299"/>
      <c r="E91" s="296"/>
      <c r="F91" s="303"/>
      <c r="G91" s="39"/>
      <c r="H91" s="39"/>
      <c r="I91" s="304"/>
      <c r="J91" s="309"/>
      <c r="K91" s="252"/>
      <c r="L91" s="252"/>
      <c r="M91" s="310"/>
    </row>
    <row r="92" spans="2:13">
      <c r="B92" s="312">
        <v>87</v>
      </c>
      <c r="C92" s="292"/>
      <c r="D92" s="299"/>
      <c r="E92" s="296"/>
      <c r="F92" s="303"/>
      <c r="G92" s="39"/>
      <c r="H92" s="39"/>
      <c r="I92" s="304"/>
      <c r="J92" s="309"/>
      <c r="K92" s="252"/>
      <c r="L92" s="252"/>
      <c r="M92" s="310"/>
    </row>
    <row r="93" spans="2:13">
      <c r="B93" s="312">
        <v>88</v>
      </c>
      <c r="C93" s="292"/>
      <c r="D93" s="299"/>
      <c r="E93" s="296"/>
      <c r="F93" s="303"/>
      <c r="G93" s="39"/>
      <c r="H93" s="39"/>
      <c r="I93" s="304"/>
      <c r="J93" s="309"/>
      <c r="K93" s="252"/>
      <c r="L93" s="252"/>
      <c r="M93" s="310"/>
    </row>
    <row r="94" spans="2:13">
      <c r="B94" s="312">
        <v>89</v>
      </c>
      <c r="C94" s="292"/>
      <c r="D94" s="299"/>
      <c r="E94" s="296"/>
      <c r="F94" s="303"/>
      <c r="G94" s="39"/>
      <c r="H94" s="39"/>
      <c r="I94" s="304"/>
      <c r="J94" s="309"/>
      <c r="K94" s="252"/>
      <c r="L94" s="252"/>
      <c r="M94" s="310"/>
    </row>
    <row r="95" spans="2:13">
      <c r="B95" s="312">
        <v>90</v>
      </c>
      <c r="C95" s="292"/>
      <c r="D95" s="299"/>
      <c r="E95" s="296"/>
      <c r="F95" s="303"/>
      <c r="G95" s="39"/>
      <c r="H95" s="39"/>
      <c r="I95" s="304"/>
      <c r="J95" s="309"/>
      <c r="K95" s="252"/>
      <c r="L95" s="252"/>
      <c r="M95" s="310"/>
    </row>
    <row r="96" spans="2:13">
      <c r="B96" s="312">
        <v>91</v>
      </c>
      <c r="C96" s="292"/>
      <c r="D96" s="299"/>
      <c r="E96" s="296"/>
      <c r="F96" s="303"/>
      <c r="G96" s="39"/>
      <c r="H96" s="39"/>
      <c r="I96" s="304"/>
      <c r="J96" s="309"/>
      <c r="K96" s="252"/>
      <c r="L96" s="252"/>
      <c r="M96" s="310"/>
    </row>
    <row r="97" spans="2:13">
      <c r="B97" s="312">
        <v>92</v>
      </c>
      <c r="C97" s="292"/>
      <c r="D97" s="299"/>
      <c r="E97" s="296"/>
      <c r="F97" s="303"/>
      <c r="G97" s="39"/>
      <c r="H97" s="39"/>
      <c r="I97" s="304"/>
      <c r="J97" s="309"/>
      <c r="K97" s="252"/>
      <c r="L97" s="252"/>
      <c r="M97" s="310"/>
    </row>
    <row r="98" spans="2:13">
      <c r="B98" s="312">
        <v>93</v>
      </c>
      <c r="C98" s="292"/>
      <c r="D98" s="299"/>
      <c r="E98" s="296"/>
      <c r="F98" s="303"/>
      <c r="G98" s="39"/>
      <c r="H98" s="39"/>
      <c r="I98" s="304"/>
      <c r="J98" s="309"/>
      <c r="K98" s="252"/>
      <c r="L98" s="252"/>
      <c r="M98" s="310"/>
    </row>
    <row r="99" spans="2:13">
      <c r="B99" s="312">
        <v>94</v>
      </c>
      <c r="C99" s="292"/>
      <c r="D99" s="299"/>
      <c r="E99" s="296"/>
      <c r="F99" s="303"/>
      <c r="G99" s="39"/>
      <c r="H99" s="39"/>
      <c r="I99" s="304"/>
      <c r="J99" s="309"/>
      <c r="K99" s="252"/>
      <c r="L99" s="252"/>
      <c r="M99" s="310"/>
    </row>
    <row r="100" spans="2:13">
      <c r="B100" s="312">
        <v>95</v>
      </c>
      <c r="C100" s="292"/>
      <c r="D100" s="299"/>
      <c r="E100" s="296"/>
      <c r="F100" s="303"/>
      <c r="G100" s="39"/>
      <c r="H100" s="39"/>
      <c r="I100" s="304"/>
      <c r="J100" s="309"/>
      <c r="K100" s="252"/>
      <c r="L100" s="252"/>
      <c r="M100" s="310"/>
    </row>
    <row r="101" spans="2:13">
      <c r="B101" s="312">
        <v>96</v>
      </c>
      <c r="C101" s="292"/>
      <c r="D101" s="299"/>
      <c r="E101" s="296"/>
      <c r="F101" s="303"/>
      <c r="G101" s="39"/>
      <c r="H101" s="39"/>
      <c r="I101" s="304"/>
      <c r="J101" s="309"/>
      <c r="K101" s="252"/>
      <c r="L101" s="252"/>
      <c r="M101" s="310"/>
    </row>
    <row r="102" spans="2:13">
      <c r="B102" s="312">
        <v>97</v>
      </c>
      <c r="C102" s="292"/>
      <c r="D102" s="299"/>
      <c r="E102" s="296"/>
      <c r="F102" s="303"/>
      <c r="G102" s="39"/>
      <c r="H102" s="39"/>
      <c r="I102" s="304"/>
      <c r="J102" s="309"/>
      <c r="K102" s="252"/>
      <c r="L102" s="252"/>
      <c r="M102" s="310"/>
    </row>
    <row r="103" spans="2:13">
      <c r="B103" s="312">
        <v>98</v>
      </c>
      <c r="C103" s="292"/>
      <c r="D103" s="299"/>
      <c r="E103" s="296"/>
      <c r="F103" s="303"/>
      <c r="G103" s="39"/>
      <c r="H103" s="39"/>
      <c r="I103" s="304"/>
      <c r="J103" s="309"/>
      <c r="K103" s="252"/>
      <c r="L103" s="252"/>
      <c r="M103" s="310"/>
    </row>
    <row r="104" spans="2:13">
      <c r="B104" s="312">
        <v>99</v>
      </c>
      <c r="C104" s="292"/>
      <c r="D104" s="299"/>
      <c r="E104" s="296"/>
      <c r="F104" s="303"/>
      <c r="G104" s="39"/>
      <c r="H104" s="39"/>
      <c r="I104" s="304"/>
      <c r="J104" s="309"/>
      <c r="K104" s="252"/>
      <c r="L104" s="252"/>
      <c r="M104" s="310"/>
    </row>
    <row r="105" spans="2:13">
      <c r="B105" s="312">
        <v>100</v>
      </c>
      <c r="C105" s="292"/>
      <c r="D105" s="299"/>
      <c r="E105" s="296"/>
      <c r="F105" s="303"/>
      <c r="G105" s="39"/>
      <c r="H105" s="39"/>
      <c r="I105" s="304"/>
      <c r="J105" s="309"/>
      <c r="K105" s="252"/>
      <c r="L105" s="252"/>
      <c r="M105" s="310"/>
    </row>
    <row r="106" spans="2:13">
      <c r="B106" s="312">
        <v>101</v>
      </c>
      <c r="C106" s="292"/>
      <c r="D106" s="299"/>
      <c r="E106" s="296"/>
      <c r="F106" s="303"/>
      <c r="G106" s="39"/>
      <c r="H106" s="39"/>
      <c r="I106" s="304"/>
      <c r="J106" s="309"/>
      <c r="K106" s="252"/>
      <c r="L106" s="252"/>
      <c r="M106" s="310"/>
    </row>
    <row r="107" spans="2:13">
      <c r="B107" s="312">
        <v>102</v>
      </c>
      <c r="C107" s="292"/>
      <c r="D107" s="299"/>
      <c r="E107" s="296"/>
      <c r="F107" s="303"/>
      <c r="G107" s="39"/>
      <c r="H107" s="39"/>
      <c r="I107" s="304"/>
      <c r="J107" s="309"/>
      <c r="K107" s="252"/>
      <c r="L107" s="252"/>
      <c r="M107" s="310"/>
    </row>
    <row r="108" spans="2:13">
      <c r="B108" s="312">
        <v>103</v>
      </c>
      <c r="C108" s="292"/>
      <c r="D108" s="299"/>
      <c r="E108" s="296"/>
      <c r="F108" s="303"/>
      <c r="G108" s="39"/>
      <c r="H108" s="39"/>
      <c r="I108" s="304"/>
      <c r="J108" s="309"/>
      <c r="K108" s="252"/>
      <c r="L108" s="252"/>
      <c r="M108" s="310"/>
    </row>
    <row r="109" spans="2:13">
      <c r="B109" s="312">
        <v>104</v>
      </c>
      <c r="C109" s="292"/>
      <c r="D109" s="299"/>
      <c r="E109" s="296"/>
      <c r="F109" s="303"/>
      <c r="G109" s="39"/>
      <c r="H109" s="39"/>
      <c r="I109" s="304"/>
      <c r="J109" s="309"/>
      <c r="K109" s="252"/>
      <c r="L109" s="252"/>
      <c r="M109" s="310"/>
    </row>
    <row r="110" spans="2:13">
      <c r="B110" s="312">
        <v>105</v>
      </c>
      <c r="C110" s="292"/>
      <c r="D110" s="299"/>
      <c r="E110" s="296"/>
      <c r="F110" s="303"/>
      <c r="G110" s="39"/>
      <c r="H110" s="39"/>
      <c r="I110" s="304"/>
      <c r="J110" s="309"/>
      <c r="K110" s="252"/>
      <c r="L110" s="252"/>
      <c r="M110" s="310"/>
    </row>
    <row r="111" spans="2:13">
      <c r="B111" s="312">
        <v>106</v>
      </c>
      <c r="C111" s="292"/>
      <c r="D111" s="299"/>
      <c r="E111" s="296"/>
      <c r="F111" s="303"/>
      <c r="G111" s="39"/>
      <c r="H111" s="39"/>
      <c r="I111" s="304"/>
      <c r="J111" s="309"/>
      <c r="K111" s="252"/>
      <c r="L111" s="252"/>
      <c r="M111" s="310"/>
    </row>
    <row r="112" spans="2:13">
      <c r="B112" s="312">
        <v>107</v>
      </c>
      <c r="C112" s="292"/>
      <c r="D112" s="299"/>
      <c r="E112" s="296"/>
      <c r="F112" s="303"/>
      <c r="G112" s="39"/>
      <c r="H112" s="39"/>
      <c r="I112" s="304"/>
      <c r="J112" s="309"/>
      <c r="K112" s="252"/>
      <c r="L112" s="252"/>
      <c r="M112" s="310"/>
    </row>
    <row r="113" spans="2:13">
      <c r="B113" s="312">
        <v>108</v>
      </c>
      <c r="C113" s="292"/>
      <c r="D113" s="299"/>
      <c r="E113" s="296"/>
      <c r="F113" s="303"/>
      <c r="G113" s="39"/>
      <c r="H113" s="39"/>
      <c r="I113" s="304"/>
      <c r="J113" s="309"/>
      <c r="K113" s="252"/>
      <c r="L113" s="252"/>
      <c r="M113" s="310"/>
    </row>
    <row r="114" spans="2:13">
      <c r="B114" s="312">
        <v>109</v>
      </c>
      <c r="C114" s="292"/>
      <c r="D114" s="299"/>
      <c r="E114" s="296"/>
      <c r="F114" s="303"/>
      <c r="G114" s="39"/>
      <c r="H114" s="39"/>
      <c r="I114" s="304"/>
      <c r="J114" s="309"/>
      <c r="K114" s="252"/>
      <c r="L114" s="252"/>
      <c r="M114" s="310"/>
    </row>
    <row r="115" spans="2:13">
      <c r="B115" s="312">
        <v>110</v>
      </c>
      <c r="C115" s="292"/>
      <c r="D115" s="299"/>
      <c r="E115" s="296"/>
      <c r="F115" s="303"/>
      <c r="G115" s="39"/>
      <c r="H115" s="39"/>
      <c r="I115" s="304"/>
      <c r="J115" s="309"/>
      <c r="K115" s="252"/>
      <c r="L115" s="252"/>
      <c r="M115" s="310"/>
    </row>
    <row r="116" spans="2:13">
      <c r="B116" s="312">
        <v>111</v>
      </c>
      <c r="C116" s="292"/>
      <c r="D116" s="299"/>
      <c r="E116" s="296"/>
      <c r="F116" s="303"/>
      <c r="G116" s="39"/>
      <c r="H116" s="39"/>
      <c r="I116" s="304"/>
      <c r="J116" s="309"/>
      <c r="K116" s="252"/>
      <c r="L116" s="252"/>
      <c r="M116" s="310"/>
    </row>
    <row r="117" spans="2:13">
      <c r="B117" s="312">
        <v>112</v>
      </c>
      <c r="C117" s="292"/>
      <c r="D117" s="299"/>
      <c r="E117" s="296"/>
      <c r="F117" s="303"/>
      <c r="G117" s="39"/>
      <c r="H117" s="39"/>
      <c r="I117" s="304"/>
      <c r="J117" s="309"/>
      <c r="K117" s="252"/>
      <c r="L117" s="252"/>
      <c r="M117" s="310"/>
    </row>
    <row r="118" spans="2:13">
      <c r="B118" s="312">
        <v>113</v>
      </c>
      <c r="C118" s="292"/>
      <c r="D118" s="299"/>
      <c r="E118" s="296"/>
      <c r="F118" s="303"/>
      <c r="G118" s="39"/>
      <c r="H118" s="39"/>
      <c r="I118" s="304"/>
      <c r="J118" s="309"/>
      <c r="K118" s="252"/>
      <c r="L118" s="252"/>
      <c r="M118" s="310"/>
    </row>
    <row r="119" spans="2:13">
      <c r="B119" s="312">
        <v>114</v>
      </c>
      <c r="C119" s="292"/>
      <c r="D119" s="299"/>
      <c r="E119" s="296"/>
      <c r="F119" s="303"/>
      <c r="G119" s="39"/>
      <c r="H119" s="39"/>
      <c r="I119" s="304"/>
      <c r="J119" s="309"/>
      <c r="K119" s="252"/>
      <c r="L119" s="252"/>
      <c r="M119" s="310"/>
    </row>
    <row r="120" spans="2:13">
      <c r="B120" s="312">
        <v>115</v>
      </c>
      <c r="C120" s="292"/>
      <c r="D120" s="299"/>
      <c r="E120" s="296"/>
      <c r="F120" s="303"/>
      <c r="G120" s="39"/>
      <c r="H120" s="39"/>
      <c r="I120" s="304"/>
      <c r="J120" s="309"/>
      <c r="K120" s="252"/>
      <c r="L120" s="252"/>
      <c r="M120" s="310"/>
    </row>
    <row r="121" spans="2:13">
      <c r="B121" s="312">
        <v>116</v>
      </c>
      <c r="C121" s="292"/>
      <c r="D121" s="299"/>
      <c r="E121" s="296"/>
      <c r="F121" s="303"/>
      <c r="G121" s="39"/>
      <c r="H121" s="39"/>
      <c r="I121" s="304"/>
      <c r="J121" s="309"/>
      <c r="K121" s="252"/>
      <c r="L121" s="252"/>
      <c r="M121" s="310"/>
    </row>
    <row r="122" spans="2:13">
      <c r="B122" s="312">
        <v>117</v>
      </c>
      <c r="C122" s="292"/>
      <c r="D122" s="299"/>
      <c r="E122" s="296"/>
      <c r="F122" s="303"/>
      <c r="G122" s="39"/>
      <c r="H122" s="39"/>
      <c r="I122" s="304"/>
      <c r="J122" s="309"/>
      <c r="K122" s="252"/>
      <c r="L122" s="252"/>
      <c r="M122" s="310"/>
    </row>
    <row r="123" spans="2:13">
      <c r="B123" s="312">
        <v>118</v>
      </c>
      <c r="C123" s="292"/>
      <c r="D123" s="299"/>
      <c r="E123" s="296"/>
      <c r="F123" s="303"/>
      <c r="G123" s="39"/>
      <c r="H123" s="39"/>
      <c r="I123" s="304"/>
      <c r="J123" s="309"/>
      <c r="K123" s="252"/>
      <c r="L123" s="252"/>
      <c r="M123" s="310"/>
    </row>
    <row r="124" spans="2:13">
      <c r="B124" s="312">
        <v>119</v>
      </c>
      <c r="C124" s="292"/>
      <c r="D124" s="299"/>
      <c r="E124" s="296"/>
      <c r="F124" s="303"/>
      <c r="G124" s="39"/>
      <c r="H124" s="39"/>
      <c r="I124" s="304"/>
      <c r="J124" s="309"/>
      <c r="K124" s="252"/>
      <c r="L124" s="252"/>
      <c r="M124" s="310"/>
    </row>
    <row r="125" spans="2:13">
      <c r="B125" s="312">
        <v>120</v>
      </c>
      <c r="C125" s="292"/>
      <c r="D125" s="299"/>
      <c r="E125" s="296"/>
      <c r="F125" s="303"/>
      <c r="G125" s="39"/>
      <c r="H125" s="39"/>
      <c r="I125" s="304"/>
      <c r="J125" s="309"/>
      <c r="K125" s="252"/>
      <c r="L125" s="252"/>
      <c r="M125" s="310"/>
    </row>
    <row r="126" spans="2:13">
      <c r="B126" s="312">
        <v>121</v>
      </c>
      <c r="C126" s="292"/>
      <c r="D126" s="299"/>
      <c r="E126" s="296"/>
      <c r="F126" s="303"/>
      <c r="G126" s="39"/>
      <c r="H126" s="39"/>
      <c r="I126" s="304"/>
      <c r="J126" s="309"/>
      <c r="K126" s="252"/>
      <c r="L126" s="252"/>
      <c r="M126" s="310"/>
    </row>
    <row r="127" spans="2:13">
      <c r="B127" s="312">
        <v>122</v>
      </c>
      <c r="C127" s="292"/>
      <c r="D127" s="299"/>
      <c r="E127" s="296"/>
      <c r="F127" s="303"/>
      <c r="G127" s="39"/>
      <c r="H127" s="39"/>
      <c r="I127" s="304"/>
      <c r="J127" s="309"/>
      <c r="K127" s="252"/>
      <c r="L127" s="252"/>
      <c r="M127" s="310"/>
    </row>
    <row r="128" spans="2:13">
      <c r="B128" s="312">
        <v>123</v>
      </c>
      <c r="C128" s="292"/>
      <c r="D128" s="299"/>
      <c r="E128" s="296"/>
      <c r="F128" s="303"/>
      <c r="G128" s="39"/>
      <c r="H128" s="39"/>
      <c r="I128" s="304"/>
      <c r="J128" s="309"/>
      <c r="K128" s="252"/>
      <c r="L128" s="252"/>
      <c r="M128" s="310"/>
    </row>
    <row r="129" spans="2:13">
      <c r="B129" s="312">
        <v>124</v>
      </c>
      <c r="C129" s="292"/>
      <c r="D129" s="299"/>
      <c r="E129" s="296"/>
      <c r="F129" s="303"/>
      <c r="G129" s="39"/>
      <c r="H129" s="39"/>
      <c r="I129" s="304"/>
      <c r="J129" s="309"/>
      <c r="K129" s="252"/>
      <c r="L129" s="252"/>
      <c r="M129" s="310"/>
    </row>
    <row r="130" spans="2:13">
      <c r="B130" s="312">
        <v>125</v>
      </c>
      <c r="C130" s="292"/>
      <c r="D130" s="299"/>
      <c r="E130" s="296"/>
      <c r="F130" s="303"/>
      <c r="G130" s="39"/>
      <c r="H130" s="39"/>
      <c r="I130" s="304"/>
      <c r="J130" s="309"/>
      <c r="K130" s="252"/>
      <c r="L130" s="252"/>
      <c r="M130" s="310"/>
    </row>
    <row r="131" spans="2:13">
      <c r="B131" s="312">
        <v>126</v>
      </c>
      <c r="C131" s="292"/>
      <c r="D131" s="299"/>
      <c r="E131" s="296"/>
      <c r="F131" s="303"/>
      <c r="G131" s="39"/>
      <c r="H131" s="39"/>
      <c r="I131" s="304"/>
      <c r="J131" s="309"/>
      <c r="K131" s="252"/>
      <c r="L131" s="252"/>
      <c r="M131" s="310"/>
    </row>
    <row r="132" spans="2:13">
      <c r="B132" s="312">
        <v>127</v>
      </c>
      <c r="C132" s="292"/>
      <c r="D132" s="299"/>
      <c r="E132" s="296"/>
      <c r="F132" s="303"/>
      <c r="G132" s="39"/>
      <c r="H132" s="39"/>
      <c r="I132" s="304"/>
      <c r="J132" s="309"/>
      <c r="K132" s="252"/>
      <c r="L132" s="252"/>
      <c r="M132" s="310"/>
    </row>
    <row r="133" spans="2:13">
      <c r="B133" s="312">
        <v>128</v>
      </c>
      <c r="C133" s="292"/>
      <c r="D133" s="299"/>
      <c r="E133" s="296"/>
      <c r="F133" s="303"/>
      <c r="G133" s="39"/>
      <c r="H133" s="39"/>
      <c r="I133" s="304"/>
      <c r="J133" s="309"/>
      <c r="K133" s="252"/>
      <c r="L133" s="252"/>
      <c r="M133" s="310"/>
    </row>
    <row r="134" spans="2:13">
      <c r="B134" s="312">
        <v>129</v>
      </c>
      <c r="C134" s="292"/>
      <c r="D134" s="299"/>
      <c r="E134" s="296"/>
      <c r="F134" s="303"/>
      <c r="G134" s="39"/>
      <c r="H134" s="39"/>
      <c r="I134" s="304"/>
      <c r="J134" s="309"/>
      <c r="K134" s="252"/>
      <c r="L134" s="252"/>
      <c r="M134" s="310"/>
    </row>
    <row r="135" spans="2:13">
      <c r="B135" s="312">
        <v>130</v>
      </c>
      <c r="C135" s="292"/>
      <c r="D135" s="299"/>
      <c r="E135" s="296"/>
      <c r="F135" s="303"/>
      <c r="G135" s="39"/>
      <c r="H135" s="39"/>
      <c r="I135" s="304"/>
      <c r="J135" s="309"/>
      <c r="K135" s="252"/>
      <c r="L135" s="252"/>
      <c r="M135" s="310"/>
    </row>
    <row r="136" spans="2:13">
      <c r="B136" s="312">
        <v>131</v>
      </c>
      <c r="C136" s="292"/>
      <c r="D136" s="299"/>
      <c r="E136" s="296"/>
      <c r="F136" s="303"/>
      <c r="G136" s="39"/>
      <c r="H136" s="39"/>
      <c r="I136" s="304"/>
      <c r="J136" s="309"/>
      <c r="K136" s="252"/>
      <c r="L136" s="252"/>
      <c r="M136" s="310"/>
    </row>
    <row r="137" spans="2:13">
      <c r="B137" s="312">
        <v>132</v>
      </c>
      <c r="C137" s="292"/>
      <c r="D137" s="299"/>
      <c r="E137" s="296"/>
      <c r="F137" s="303"/>
      <c r="G137" s="39"/>
      <c r="H137" s="39"/>
      <c r="I137" s="304"/>
      <c r="J137" s="309"/>
      <c r="K137" s="252"/>
      <c r="L137" s="252"/>
      <c r="M137" s="310"/>
    </row>
    <row r="138" spans="2:13">
      <c r="B138" s="312">
        <v>133</v>
      </c>
      <c r="C138" s="292"/>
      <c r="D138" s="299"/>
      <c r="E138" s="296"/>
      <c r="F138" s="303"/>
      <c r="G138" s="39"/>
      <c r="H138" s="39"/>
      <c r="I138" s="304"/>
      <c r="J138" s="309"/>
      <c r="K138" s="252"/>
      <c r="L138" s="252"/>
      <c r="M138" s="310"/>
    </row>
    <row r="139" spans="2:13">
      <c r="B139" s="312">
        <v>134</v>
      </c>
      <c r="C139" s="292"/>
      <c r="D139" s="299"/>
      <c r="E139" s="296"/>
      <c r="F139" s="303"/>
      <c r="G139" s="39"/>
      <c r="H139" s="39"/>
      <c r="I139" s="304"/>
      <c r="J139" s="309"/>
      <c r="K139" s="252"/>
      <c r="L139" s="252"/>
      <c r="M139" s="310"/>
    </row>
    <row r="140" spans="2:13">
      <c r="B140" s="312">
        <v>135</v>
      </c>
      <c r="C140" s="292"/>
      <c r="D140" s="299"/>
      <c r="E140" s="296"/>
      <c r="F140" s="303"/>
      <c r="G140" s="39"/>
      <c r="H140" s="39"/>
      <c r="I140" s="304"/>
      <c r="J140" s="309"/>
      <c r="K140" s="252"/>
      <c r="L140" s="252"/>
      <c r="M140" s="310"/>
    </row>
    <row r="141" spans="2:13">
      <c r="B141" s="312">
        <v>136</v>
      </c>
      <c r="C141" s="292"/>
      <c r="D141" s="299"/>
      <c r="E141" s="296"/>
      <c r="F141" s="303"/>
      <c r="G141" s="39"/>
      <c r="H141" s="39"/>
      <c r="I141" s="304"/>
      <c r="J141" s="309"/>
      <c r="K141" s="252"/>
      <c r="L141" s="252"/>
      <c r="M141" s="310"/>
    </row>
    <row r="142" spans="2:13">
      <c r="B142" s="312">
        <v>137</v>
      </c>
      <c r="C142" s="292"/>
      <c r="D142" s="299"/>
      <c r="E142" s="296"/>
      <c r="F142" s="303"/>
      <c r="G142" s="39"/>
      <c r="H142" s="39"/>
      <c r="I142" s="304"/>
      <c r="J142" s="309"/>
      <c r="K142" s="252"/>
      <c r="L142" s="252"/>
      <c r="M142" s="310"/>
    </row>
    <row r="143" spans="2:13">
      <c r="B143" s="312">
        <v>138</v>
      </c>
      <c r="C143" s="292"/>
      <c r="D143" s="299"/>
      <c r="E143" s="296"/>
      <c r="F143" s="303"/>
      <c r="G143" s="39"/>
      <c r="H143" s="39"/>
      <c r="I143" s="304"/>
      <c r="J143" s="309"/>
      <c r="K143" s="252"/>
      <c r="L143" s="252"/>
      <c r="M143" s="310"/>
    </row>
    <row r="144" spans="2:13">
      <c r="B144" s="312">
        <v>139</v>
      </c>
      <c r="C144" s="292"/>
      <c r="D144" s="299"/>
      <c r="E144" s="296"/>
      <c r="F144" s="303"/>
      <c r="G144" s="39"/>
      <c r="H144" s="39"/>
      <c r="I144" s="304"/>
      <c r="J144" s="309"/>
      <c r="K144" s="252"/>
      <c r="L144" s="252"/>
      <c r="M144" s="310"/>
    </row>
    <row r="145" spans="2:13">
      <c r="B145" s="312">
        <v>140</v>
      </c>
      <c r="C145" s="292"/>
      <c r="D145" s="299"/>
      <c r="E145" s="296"/>
      <c r="F145" s="303"/>
      <c r="G145" s="39"/>
      <c r="H145" s="39"/>
      <c r="I145" s="304"/>
      <c r="J145" s="309"/>
      <c r="K145" s="252"/>
      <c r="L145" s="252"/>
      <c r="M145" s="310"/>
    </row>
    <row r="146" spans="2:13">
      <c r="B146" s="312">
        <v>141</v>
      </c>
      <c r="C146" s="292"/>
      <c r="D146" s="299"/>
      <c r="E146" s="296"/>
      <c r="F146" s="303"/>
      <c r="G146" s="39"/>
      <c r="H146" s="39"/>
      <c r="I146" s="304"/>
      <c r="J146" s="309"/>
      <c r="K146" s="252"/>
      <c r="L146" s="252"/>
      <c r="M146" s="310"/>
    </row>
    <row r="147" spans="2:13">
      <c r="B147" s="312">
        <v>142</v>
      </c>
      <c r="C147" s="292"/>
      <c r="D147" s="299"/>
      <c r="E147" s="296"/>
      <c r="F147" s="303"/>
      <c r="G147" s="39"/>
      <c r="H147" s="39"/>
      <c r="I147" s="304"/>
      <c r="J147" s="309"/>
      <c r="K147" s="252"/>
      <c r="L147" s="252"/>
      <c r="M147" s="310"/>
    </row>
    <row r="148" spans="2:13">
      <c r="B148" s="312">
        <v>143</v>
      </c>
      <c r="C148" s="292"/>
      <c r="D148" s="299"/>
      <c r="E148" s="296"/>
      <c r="F148" s="303"/>
      <c r="G148" s="39"/>
      <c r="H148" s="39"/>
      <c r="I148" s="304"/>
      <c r="J148" s="309"/>
      <c r="K148" s="252"/>
      <c r="L148" s="252"/>
      <c r="M148" s="310"/>
    </row>
    <row r="149" spans="2:13">
      <c r="B149" s="312">
        <v>144</v>
      </c>
      <c r="C149" s="292"/>
      <c r="D149" s="299"/>
      <c r="E149" s="296"/>
      <c r="F149" s="303"/>
      <c r="G149" s="39"/>
      <c r="H149" s="39"/>
      <c r="I149" s="304"/>
      <c r="J149" s="309"/>
      <c r="K149" s="252"/>
      <c r="L149" s="252"/>
      <c r="M149" s="310"/>
    </row>
    <row r="150" spans="2:13">
      <c r="B150" s="312">
        <v>145</v>
      </c>
      <c r="C150" s="292"/>
      <c r="D150" s="299"/>
      <c r="E150" s="296"/>
      <c r="F150" s="303"/>
      <c r="G150" s="39"/>
      <c r="H150" s="39"/>
      <c r="I150" s="304"/>
      <c r="J150" s="309"/>
      <c r="K150" s="252"/>
      <c r="L150" s="252"/>
      <c r="M150" s="310"/>
    </row>
    <row r="151" spans="2:13">
      <c r="B151" s="312">
        <v>146</v>
      </c>
      <c r="C151" s="292"/>
      <c r="D151" s="299"/>
      <c r="E151" s="296"/>
      <c r="F151" s="303"/>
      <c r="G151" s="39"/>
      <c r="H151" s="39"/>
      <c r="I151" s="304"/>
      <c r="J151" s="309"/>
      <c r="K151" s="252"/>
      <c r="L151" s="252"/>
      <c r="M151" s="310"/>
    </row>
    <row r="152" spans="2:13">
      <c r="B152" s="312">
        <v>147</v>
      </c>
      <c r="C152" s="292"/>
      <c r="D152" s="299"/>
      <c r="E152" s="296"/>
      <c r="F152" s="303"/>
      <c r="G152" s="39"/>
      <c r="H152" s="39"/>
      <c r="I152" s="304"/>
      <c r="J152" s="309"/>
      <c r="K152" s="252"/>
      <c r="L152" s="252"/>
      <c r="M152" s="310"/>
    </row>
    <row r="153" spans="2:13">
      <c r="B153" s="312">
        <v>148</v>
      </c>
      <c r="C153" s="292"/>
      <c r="D153" s="299"/>
      <c r="E153" s="296"/>
      <c r="F153" s="303"/>
      <c r="G153" s="39"/>
      <c r="H153" s="39"/>
      <c r="I153" s="304"/>
      <c r="J153" s="309"/>
      <c r="K153" s="252"/>
      <c r="L153" s="252"/>
      <c r="M153" s="310"/>
    </row>
    <row r="154" spans="2:13">
      <c r="B154" s="312">
        <v>149</v>
      </c>
      <c r="C154" s="292"/>
      <c r="D154" s="299"/>
      <c r="E154" s="296"/>
      <c r="F154" s="303"/>
      <c r="G154" s="39"/>
      <c r="H154" s="39"/>
      <c r="I154" s="304"/>
      <c r="J154" s="309"/>
      <c r="K154" s="252"/>
      <c r="L154" s="252"/>
      <c r="M154" s="310"/>
    </row>
    <row r="155" spans="2:13">
      <c r="B155" s="312">
        <v>150</v>
      </c>
      <c r="C155" s="292"/>
      <c r="D155" s="299"/>
      <c r="E155" s="296"/>
      <c r="F155" s="303"/>
      <c r="G155" s="39"/>
      <c r="H155" s="39"/>
      <c r="I155" s="304"/>
      <c r="J155" s="309"/>
      <c r="K155" s="252"/>
      <c r="L155" s="252"/>
      <c r="M155" s="310"/>
    </row>
    <row r="156" spans="2:13">
      <c r="B156" s="312">
        <v>151</v>
      </c>
      <c r="C156" s="292"/>
      <c r="D156" s="299"/>
      <c r="E156" s="296"/>
      <c r="F156" s="303"/>
      <c r="G156" s="39"/>
      <c r="H156" s="39"/>
      <c r="I156" s="304"/>
      <c r="J156" s="309"/>
      <c r="K156" s="252"/>
      <c r="L156" s="252"/>
      <c r="M156" s="310"/>
    </row>
    <row r="157" spans="2:13">
      <c r="B157" s="312">
        <v>152</v>
      </c>
      <c r="C157" s="292"/>
      <c r="D157" s="299"/>
      <c r="E157" s="296"/>
      <c r="F157" s="303"/>
      <c r="G157" s="39"/>
      <c r="H157" s="39"/>
      <c r="I157" s="304"/>
      <c r="J157" s="309"/>
      <c r="K157" s="252"/>
      <c r="L157" s="252"/>
      <c r="M157" s="310"/>
    </row>
    <row r="158" spans="2:13">
      <c r="B158" s="312">
        <v>153</v>
      </c>
      <c r="C158" s="292"/>
      <c r="D158" s="299"/>
      <c r="E158" s="296"/>
      <c r="F158" s="303"/>
      <c r="G158" s="39"/>
      <c r="H158" s="39"/>
      <c r="I158" s="304"/>
      <c r="J158" s="309"/>
      <c r="K158" s="252"/>
      <c r="L158" s="252"/>
      <c r="M158" s="310"/>
    </row>
    <row r="159" spans="2:13">
      <c r="B159" s="312">
        <v>154</v>
      </c>
      <c r="C159" s="292"/>
      <c r="D159" s="299"/>
      <c r="E159" s="296"/>
      <c r="F159" s="303"/>
      <c r="G159" s="39"/>
      <c r="H159" s="39"/>
      <c r="I159" s="304"/>
      <c r="J159" s="309"/>
      <c r="K159" s="252"/>
      <c r="L159" s="252"/>
      <c r="M159" s="310"/>
    </row>
    <row r="160" spans="2:13">
      <c r="B160" s="312">
        <v>155</v>
      </c>
      <c r="C160" s="292"/>
      <c r="D160" s="299"/>
      <c r="E160" s="296"/>
      <c r="F160" s="303"/>
      <c r="G160" s="39"/>
      <c r="H160" s="39"/>
      <c r="I160" s="304"/>
      <c r="J160" s="309"/>
      <c r="K160" s="252"/>
      <c r="L160" s="252"/>
      <c r="M160" s="310"/>
    </row>
    <row r="161" spans="2:13">
      <c r="B161" s="312">
        <v>156</v>
      </c>
      <c r="C161" s="292"/>
      <c r="D161" s="299"/>
      <c r="E161" s="296"/>
      <c r="F161" s="303"/>
      <c r="G161" s="39"/>
      <c r="H161" s="39"/>
      <c r="I161" s="304"/>
      <c r="J161" s="309"/>
      <c r="K161" s="252"/>
      <c r="L161" s="252"/>
      <c r="M161" s="310"/>
    </row>
    <row r="162" spans="2:13">
      <c r="B162" s="312">
        <v>157</v>
      </c>
      <c r="C162" s="292"/>
      <c r="D162" s="299"/>
      <c r="E162" s="296"/>
      <c r="F162" s="303"/>
      <c r="G162" s="39"/>
      <c r="H162" s="39"/>
      <c r="I162" s="304"/>
      <c r="J162" s="309"/>
      <c r="K162" s="252"/>
      <c r="L162" s="252"/>
      <c r="M162" s="310"/>
    </row>
    <row r="163" spans="2:13">
      <c r="B163" s="312">
        <v>158</v>
      </c>
      <c r="C163" s="292"/>
      <c r="D163" s="299"/>
      <c r="E163" s="296"/>
      <c r="F163" s="303"/>
      <c r="G163" s="39"/>
      <c r="H163" s="39"/>
      <c r="I163" s="304"/>
      <c r="J163" s="309"/>
      <c r="K163" s="252"/>
      <c r="L163" s="252"/>
      <c r="M163" s="310"/>
    </row>
    <row r="164" spans="2:13">
      <c r="B164" s="312">
        <v>159</v>
      </c>
      <c r="C164" s="292"/>
      <c r="D164" s="299"/>
      <c r="E164" s="296"/>
      <c r="F164" s="303"/>
      <c r="G164" s="39"/>
      <c r="H164" s="39"/>
      <c r="I164" s="304"/>
      <c r="J164" s="309"/>
      <c r="K164" s="252"/>
      <c r="L164" s="252"/>
      <c r="M164" s="310"/>
    </row>
    <row r="165" spans="2:13">
      <c r="B165" s="312">
        <v>160</v>
      </c>
      <c r="C165" s="292"/>
      <c r="D165" s="299"/>
      <c r="E165" s="296"/>
      <c r="F165" s="303"/>
      <c r="G165" s="39"/>
      <c r="H165" s="39"/>
      <c r="I165" s="304"/>
      <c r="J165" s="309"/>
      <c r="K165" s="252"/>
      <c r="L165" s="252"/>
      <c r="M165" s="310"/>
    </row>
    <row r="166" spans="2:13">
      <c r="B166" s="312">
        <v>161</v>
      </c>
      <c r="C166" s="292"/>
      <c r="D166" s="299"/>
      <c r="E166" s="296"/>
      <c r="F166" s="303"/>
      <c r="G166" s="39"/>
      <c r="H166" s="39"/>
      <c r="I166" s="304"/>
      <c r="J166" s="309"/>
      <c r="K166" s="252"/>
      <c r="L166" s="252"/>
      <c r="M166" s="310"/>
    </row>
    <row r="167" spans="2:13">
      <c r="B167" s="312">
        <v>162</v>
      </c>
      <c r="C167" s="292"/>
      <c r="D167" s="299"/>
      <c r="E167" s="296"/>
      <c r="F167" s="303"/>
      <c r="G167" s="39"/>
      <c r="H167" s="39"/>
      <c r="I167" s="304"/>
      <c r="J167" s="309"/>
      <c r="K167" s="252"/>
      <c r="L167" s="252"/>
      <c r="M167" s="310"/>
    </row>
    <row r="168" spans="2:13">
      <c r="B168" s="312">
        <v>163</v>
      </c>
      <c r="C168" s="292"/>
      <c r="D168" s="299"/>
      <c r="E168" s="296"/>
      <c r="F168" s="303"/>
      <c r="G168" s="39"/>
      <c r="H168" s="39"/>
      <c r="I168" s="304"/>
      <c r="J168" s="309"/>
      <c r="K168" s="252"/>
      <c r="L168" s="252"/>
      <c r="M168" s="310"/>
    </row>
    <row r="169" spans="2:13">
      <c r="B169" s="312">
        <v>164</v>
      </c>
      <c r="C169" s="292"/>
      <c r="D169" s="299"/>
      <c r="E169" s="296"/>
      <c r="F169" s="303"/>
      <c r="G169" s="39"/>
      <c r="H169" s="39"/>
      <c r="I169" s="304"/>
      <c r="J169" s="309"/>
      <c r="K169" s="252"/>
      <c r="L169" s="252"/>
      <c r="M169" s="310"/>
    </row>
    <row r="170" spans="2:13">
      <c r="B170" s="312">
        <v>165</v>
      </c>
      <c r="C170" s="292"/>
      <c r="D170" s="299"/>
      <c r="E170" s="296"/>
      <c r="F170" s="303"/>
      <c r="G170" s="39"/>
      <c r="H170" s="39"/>
      <c r="I170" s="304"/>
      <c r="J170" s="309"/>
      <c r="K170" s="252"/>
      <c r="L170" s="252"/>
      <c r="M170" s="310"/>
    </row>
    <row r="171" spans="2:13">
      <c r="B171" s="312">
        <v>166</v>
      </c>
      <c r="C171" s="292"/>
      <c r="D171" s="299"/>
      <c r="E171" s="296"/>
      <c r="F171" s="303"/>
      <c r="G171" s="39"/>
      <c r="H171" s="39"/>
      <c r="I171" s="304"/>
      <c r="J171" s="309"/>
      <c r="K171" s="252"/>
      <c r="L171" s="252"/>
      <c r="M171" s="310"/>
    </row>
    <row r="172" spans="2:13">
      <c r="B172" s="312">
        <v>167</v>
      </c>
      <c r="C172" s="292"/>
      <c r="D172" s="299"/>
      <c r="E172" s="296"/>
      <c r="F172" s="303"/>
      <c r="G172" s="39"/>
      <c r="H172" s="39"/>
      <c r="I172" s="304"/>
      <c r="J172" s="309"/>
      <c r="K172" s="252"/>
      <c r="L172" s="252"/>
      <c r="M172" s="310"/>
    </row>
    <row r="173" spans="2:13">
      <c r="B173" s="312">
        <v>168</v>
      </c>
      <c r="C173" s="292"/>
      <c r="D173" s="299"/>
      <c r="E173" s="296"/>
      <c r="F173" s="303"/>
      <c r="G173" s="39"/>
      <c r="H173" s="39"/>
      <c r="I173" s="304"/>
      <c r="J173" s="309"/>
      <c r="K173" s="252"/>
      <c r="L173" s="252"/>
      <c r="M173" s="310"/>
    </row>
    <row r="174" spans="2:13">
      <c r="B174" s="312">
        <v>169</v>
      </c>
      <c r="C174" s="292"/>
      <c r="D174" s="299"/>
      <c r="E174" s="296"/>
      <c r="F174" s="303"/>
      <c r="G174" s="39"/>
      <c r="H174" s="39"/>
      <c r="I174" s="304"/>
      <c r="J174" s="309"/>
      <c r="K174" s="252"/>
      <c r="L174" s="252"/>
      <c r="M174" s="310"/>
    </row>
    <row r="175" spans="2:13">
      <c r="B175" s="312">
        <v>170</v>
      </c>
      <c r="C175" s="292"/>
      <c r="D175" s="299"/>
      <c r="E175" s="296"/>
      <c r="F175" s="303"/>
      <c r="G175" s="39"/>
      <c r="H175" s="39"/>
      <c r="I175" s="304"/>
      <c r="J175" s="309"/>
      <c r="K175" s="252"/>
      <c r="L175" s="252"/>
      <c r="M175" s="310"/>
    </row>
    <row r="176" spans="2:13">
      <c r="B176" s="312">
        <v>171</v>
      </c>
      <c r="C176" s="292"/>
      <c r="D176" s="299"/>
      <c r="E176" s="296"/>
      <c r="F176" s="303"/>
      <c r="G176" s="39"/>
      <c r="H176" s="39"/>
      <c r="I176" s="304"/>
      <c r="J176" s="309"/>
      <c r="K176" s="252"/>
      <c r="L176" s="252"/>
      <c r="M176" s="310"/>
    </row>
    <row r="177" spans="2:13">
      <c r="B177" s="312">
        <v>172</v>
      </c>
      <c r="C177" s="292"/>
      <c r="D177" s="299"/>
      <c r="E177" s="296"/>
      <c r="F177" s="303"/>
      <c r="G177" s="39"/>
      <c r="H177" s="39"/>
      <c r="I177" s="304"/>
      <c r="J177" s="309"/>
      <c r="K177" s="252"/>
      <c r="L177" s="252"/>
      <c r="M177" s="310"/>
    </row>
    <row r="178" spans="2:13">
      <c r="B178" s="312">
        <v>173</v>
      </c>
      <c r="C178" s="292"/>
      <c r="D178" s="299"/>
      <c r="E178" s="296"/>
      <c r="F178" s="303"/>
      <c r="G178" s="39"/>
      <c r="H178" s="39"/>
      <c r="I178" s="304"/>
      <c r="J178" s="309"/>
      <c r="K178" s="252"/>
      <c r="L178" s="252"/>
      <c r="M178" s="310"/>
    </row>
    <row r="179" spans="2:13">
      <c r="B179" s="312">
        <v>174</v>
      </c>
      <c r="C179" s="292"/>
      <c r="D179" s="299"/>
      <c r="E179" s="296"/>
      <c r="F179" s="303"/>
      <c r="G179" s="39"/>
      <c r="H179" s="39"/>
      <c r="I179" s="304"/>
      <c r="J179" s="309"/>
      <c r="K179" s="252"/>
      <c r="L179" s="252"/>
      <c r="M179" s="310"/>
    </row>
    <row r="180" spans="2:13">
      <c r="B180" s="312">
        <v>175</v>
      </c>
      <c r="C180" s="292"/>
      <c r="D180" s="299"/>
      <c r="E180" s="296"/>
      <c r="F180" s="303"/>
      <c r="G180" s="39"/>
      <c r="H180" s="39"/>
      <c r="I180" s="304"/>
      <c r="J180" s="309"/>
      <c r="K180" s="252"/>
      <c r="L180" s="252"/>
      <c r="M180" s="310"/>
    </row>
    <row r="181" spans="2:13">
      <c r="B181" s="312">
        <v>176</v>
      </c>
      <c r="C181" s="292"/>
      <c r="D181" s="299"/>
      <c r="E181" s="296"/>
      <c r="F181" s="303"/>
      <c r="G181" s="39"/>
      <c r="H181" s="39"/>
      <c r="I181" s="304"/>
      <c r="J181" s="309"/>
      <c r="K181" s="252"/>
      <c r="L181" s="252"/>
      <c r="M181" s="310"/>
    </row>
    <row r="182" spans="2:13">
      <c r="B182" s="312">
        <v>177</v>
      </c>
      <c r="C182" s="292"/>
      <c r="D182" s="299"/>
      <c r="E182" s="296"/>
      <c r="F182" s="303"/>
      <c r="G182" s="39"/>
      <c r="H182" s="39"/>
      <c r="I182" s="304"/>
      <c r="J182" s="309"/>
      <c r="K182" s="252"/>
      <c r="L182" s="252"/>
      <c r="M182" s="310"/>
    </row>
    <row r="183" spans="2:13">
      <c r="B183" s="312">
        <v>178</v>
      </c>
      <c r="C183" s="292"/>
      <c r="D183" s="299"/>
      <c r="E183" s="296"/>
      <c r="F183" s="303"/>
      <c r="G183" s="39"/>
      <c r="H183" s="39"/>
      <c r="I183" s="304"/>
      <c r="J183" s="309"/>
      <c r="K183" s="252"/>
      <c r="L183" s="252"/>
      <c r="M183" s="310"/>
    </row>
    <row r="184" spans="2:13">
      <c r="B184" s="312">
        <v>179</v>
      </c>
      <c r="C184" s="292"/>
      <c r="D184" s="299"/>
      <c r="E184" s="296"/>
      <c r="F184" s="303"/>
      <c r="G184" s="39"/>
      <c r="H184" s="39"/>
      <c r="I184" s="304"/>
      <c r="J184" s="309"/>
      <c r="K184" s="252"/>
      <c r="L184" s="252"/>
      <c r="M184" s="310"/>
    </row>
    <row r="185" spans="2:13">
      <c r="B185" s="312">
        <v>180</v>
      </c>
      <c r="C185" s="292"/>
      <c r="D185" s="299"/>
      <c r="E185" s="296"/>
      <c r="F185" s="303"/>
      <c r="G185" s="39"/>
      <c r="H185" s="39"/>
      <c r="I185" s="304"/>
      <c r="J185" s="309"/>
      <c r="K185" s="252"/>
      <c r="L185" s="252"/>
      <c r="M185" s="310"/>
    </row>
    <row r="186" spans="2:13">
      <c r="B186" s="312">
        <v>181</v>
      </c>
      <c r="C186" s="292"/>
      <c r="D186" s="299"/>
      <c r="E186" s="296"/>
      <c r="F186" s="303"/>
      <c r="G186" s="39"/>
      <c r="H186" s="39"/>
      <c r="I186" s="304"/>
      <c r="J186" s="309"/>
      <c r="K186" s="252"/>
      <c r="L186" s="252"/>
      <c r="M186" s="310"/>
    </row>
    <row r="187" spans="2:13">
      <c r="B187" s="312">
        <v>182</v>
      </c>
      <c r="C187" s="292"/>
      <c r="D187" s="299"/>
      <c r="E187" s="296"/>
      <c r="F187" s="303"/>
      <c r="G187" s="39"/>
      <c r="H187" s="39"/>
      <c r="I187" s="304"/>
      <c r="J187" s="309"/>
      <c r="K187" s="252"/>
      <c r="L187" s="252"/>
      <c r="M187" s="310"/>
    </row>
    <row r="188" spans="2:13">
      <c r="B188" s="312">
        <v>183</v>
      </c>
      <c r="C188" s="292"/>
      <c r="D188" s="299"/>
      <c r="E188" s="296"/>
      <c r="F188" s="303"/>
      <c r="G188" s="39"/>
      <c r="H188" s="39"/>
      <c r="I188" s="304"/>
      <c r="J188" s="309"/>
      <c r="K188" s="252"/>
      <c r="L188" s="252"/>
      <c r="M188" s="310"/>
    </row>
    <row r="189" spans="2:13">
      <c r="B189" s="312">
        <v>184</v>
      </c>
      <c r="C189" s="292"/>
      <c r="D189" s="299"/>
      <c r="E189" s="296"/>
      <c r="F189" s="303"/>
      <c r="G189" s="39"/>
      <c r="H189" s="39"/>
      <c r="I189" s="304"/>
      <c r="J189" s="309"/>
      <c r="K189" s="252"/>
      <c r="L189" s="252"/>
      <c r="M189" s="310"/>
    </row>
    <row r="190" spans="2:13">
      <c r="B190" s="312">
        <v>185</v>
      </c>
      <c r="C190" s="292"/>
      <c r="D190" s="299"/>
      <c r="E190" s="296"/>
      <c r="F190" s="303"/>
      <c r="G190" s="39"/>
      <c r="H190" s="39"/>
      <c r="I190" s="304"/>
      <c r="J190" s="309"/>
      <c r="K190" s="252"/>
      <c r="L190" s="252"/>
      <c r="M190" s="310"/>
    </row>
    <row r="191" spans="2:13">
      <c r="B191" s="312">
        <v>186</v>
      </c>
      <c r="C191" s="292"/>
      <c r="D191" s="299"/>
      <c r="E191" s="296"/>
      <c r="F191" s="303"/>
      <c r="G191" s="39"/>
      <c r="H191" s="39"/>
      <c r="I191" s="304"/>
      <c r="J191" s="309"/>
      <c r="K191" s="252"/>
      <c r="L191" s="252"/>
      <c r="M191" s="310"/>
    </row>
    <row r="192" spans="2:13">
      <c r="B192" s="312">
        <v>187</v>
      </c>
      <c r="C192" s="292"/>
      <c r="D192" s="299"/>
      <c r="E192" s="296"/>
      <c r="F192" s="303"/>
      <c r="G192" s="39"/>
      <c r="H192" s="39"/>
      <c r="I192" s="304"/>
      <c r="J192" s="309"/>
      <c r="K192" s="252"/>
      <c r="L192" s="252"/>
      <c r="M192" s="310"/>
    </row>
    <row r="193" spans="2:13">
      <c r="B193" s="312">
        <v>188</v>
      </c>
      <c r="C193" s="292"/>
      <c r="D193" s="299"/>
      <c r="E193" s="296"/>
      <c r="F193" s="303"/>
      <c r="G193" s="39"/>
      <c r="H193" s="39"/>
      <c r="I193" s="304"/>
      <c r="J193" s="309"/>
      <c r="K193" s="252"/>
      <c r="L193" s="252"/>
      <c r="M193" s="310"/>
    </row>
    <row r="194" spans="2:13">
      <c r="B194" s="312">
        <v>189</v>
      </c>
      <c r="C194" s="292"/>
      <c r="D194" s="299"/>
      <c r="E194" s="296"/>
      <c r="F194" s="303"/>
      <c r="G194" s="39"/>
      <c r="H194" s="39"/>
      <c r="I194" s="304"/>
      <c r="J194" s="309"/>
      <c r="K194" s="252"/>
      <c r="L194" s="252"/>
      <c r="M194" s="310"/>
    </row>
    <row r="195" spans="2:13">
      <c r="B195" s="312">
        <v>190</v>
      </c>
      <c r="C195" s="292"/>
      <c r="D195" s="299"/>
      <c r="E195" s="296"/>
      <c r="F195" s="303"/>
      <c r="G195" s="39"/>
      <c r="H195" s="39"/>
      <c r="I195" s="304"/>
      <c r="J195" s="309"/>
      <c r="K195" s="252"/>
      <c r="L195" s="252"/>
      <c r="M195" s="310"/>
    </row>
    <row r="196" spans="2:13">
      <c r="B196" s="312">
        <v>191</v>
      </c>
      <c r="C196" s="292"/>
      <c r="D196" s="299"/>
      <c r="E196" s="296"/>
      <c r="F196" s="303"/>
      <c r="G196" s="39"/>
      <c r="H196" s="39"/>
      <c r="I196" s="304"/>
      <c r="J196" s="309"/>
      <c r="K196" s="252"/>
      <c r="L196" s="252"/>
      <c r="M196" s="310"/>
    </row>
    <row r="197" spans="2:13">
      <c r="B197" s="312">
        <v>192</v>
      </c>
      <c r="C197" s="292"/>
      <c r="D197" s="299"/>
      <c r="E197" s="296"/>
      <c r="F197" s="303"/>
      <c r="G197" s="39"/>
      <c r="H197" s="39"/>
      <c r="I197" s="304"/>
      <c r="J197" s="309"/>
      <c r="K197" s="252"/>
      <c r="L197" s="252"/>
      <c r="M197" s="310"/>
    </row>
    <row r="198" spans="2:13">
      <c r="B198" s="312">
        <v>193</v>
      </c>
      <c r="C198" s="292"/>
      <c r="D198" s="299"/>
      <c r="E198" s="296"/>
      <c r="F198" s="303"/>
      <c r="G198" s="39"/>
      <c r="H198" s="39"/>
      <c r="I198" s="304"/>
      <c r="J198" s="309"/>
      <c r="K198" s="252"/>
      <c r="L198" s="252"/>
      <c r="M198" s="310"/>
    </row>
    <row r="199" spans="2:13">
      <c r="B199" s="312">
        <v>194</v>
      </c>
      <c r="C199" s="292"/>
      <c r="D199" s="299"/>
      <c r="E199" s="296"/>
      <c r="F199" s="303"/>
      <c r="G199" s="39"/>
      <c r="H199" s="39"/>
      <c r="I199" s="304"/>
      <c r="J199" s="309"/>
      <c r="K199" s="252"/>
      <c r="L199" s="252"/>
      <c r="M199" s="310"/>
    </row>
    <row r="200" spans="2:13">
      <c r="B200" s="312">
        <v>195</v>
      </c>
      <c r="C200" s="292"/>
      <c r="D200" s="299"/>
      <c r="E200" s="296"/>
      <c r="F200" s="303"/>
      <c r="G200" s="39"/>
      <c r="H200" s="39"/>
      <c r="I200" s="304"/>
      <c r="J200" s="309"/>
      <c r="K200" s="252"/>
      <c r="L200" s="252"/>
      <c r="M200" s="310"/>
    </row>
    <row r="201" spans="2:13">
      <c r="B201" s="312">
        <v>196</v>
      </c>
      <c r="C201" s="292"/>
      <c r="D201" s="299"/>
      <c r="E201" s="296"/>
      <c r="F201" s="303"/>
      <c r="G201" s="39"/>
      <c r="H201" s="39"/>
      <c r="I201" s="304"/>
      <c r="J201" s="309"/>
      <c r="K201" s="252"/>
      <c r="L201" s="252"/>
      <c r="M201" s="310"/>
    </row>
    <row r="202" spans="2:13">
      <c r="B202" s="312">
        <v>197</v>
      </c>
      <c r="C202" s="292"/>
      <c r="D202" s="299"/>
      <c r="E202" s="296"/>
      <c r="F202" s="303"/>
      <c r="G202" s="39"/>
      <c r="H202" s="39"/>
      <c r="I202" s="304"/>
      <c r="J202" s="309"/>
      <c r="K202" s="252"/>
      <c r="L202" s="252"/>
      <c r="M202" s="310"/>
    </row>
    <row r="203" spans="2:13">
      <c r="B203" s="312">
        <v>198</v>
      </c>
      <c r="C203" s="292"/>
      <c r="D203" s="299"/>
      <c r="E203" s="296"/>
      <c r="F203" s="303"/>
      <c r="G203" s="39"/>
      <c r="H203" s="39"/>
      <c r="I203" s="304"/>
      <c r="J203" s="309"/>
      <c r="K203" s="252"/>
      <c r="L203" s="252"/>
      <c r="M203" s="310"/>
    </row>
    <row r="204" spans="2:13">
      <c r="B204" s="312">
        <v>199</v>
      </c>
      <c r="C204" s="292"/>
      <c r="D204" s="299"/>
      <c r="E204" s="296"/>
      <c r="F204" s="303"/>
      <c r="G204" s="39"/>
      <c r="H204" s="39"/>
      <c r="I204" s="304"/>
      <c r="J204" s="309"/>
      <c r="K204" s="252"/>
      <c r="L204" s="252"/>
      <c r="M204" s="310"/>
    </row>
    <row r="205" spans="2:13" ht="14.65" thickBot="1">
      <c r="B205" s="313">
        <v>200</v>
      </c>
      <c r="C205" s="314"/>
      <c r="D205" s="315"/>
      <c r="E205" s="316"/>
      <c r="F205" s="317"/>
      <c r="G205" s="318"/>
      <c r="H205" s="318"/>
      <c r="I205" s="319"/>
      <c r="J205" s="320"/>
      <c r="K205" s="321"/>
      <c r="L205" s="321"/>
      <c r="M205" s="322"/>
    </row>
    <row r="206" spans="2:13" ht="14.65" thickBot="1">
      <c r="D206" s="390" t="s">
        <v>554</v>
      </c>
      <c r="E206" s="391"/>
      <c r="F206" s="323">
        <f>SUM(F6:F205)</f>
        <v>0</v>
      </c>
      <c r="G206" s="324">
        <f t="shared" ref="G206:H206" si="0">SUM(G6:G205)</f>
        <v>0</v>
      </c>
      <c r="H206" s="324">
        <f t="shared" si="0"/>
        <v>0</v>
      </c>
      <c r="I206" s="325">
        <f>SUM(I6:I205)</f>
        <v>0</v>
      </c>
      <c r="J206" s="323">
        <f t="shared" ref="J206:K206" si="1">SUM(J6:J205)</f>
        <v>0</v>
      </c>
      <c r="K206" s="324">
        <f t="shared" si="1"/>
        <v>0</v>
      </c>
      <c r="L206" s="324">
        <f>SUM(L6:L205)</f>
        <v>0</v>
      </c>
      <c r="M206" s="325">
        <f>SUM(M6:M205)</f>
        <v>0</v>
      </c>
    </row>
    <row r="216" spans="4:4">
      <c r="D216" s="145" t="s">
        <v>628</v>
      </c>
    </row>
    <row r="217" spans="4:4">
      <c r="D217" s="145" t="s">
        <v>629</v>
      </c>
    </row>
    <row r="218" spans="4:4">
      <c r="D218" s="145" t="s">
        <v>630</v>
      </c>
    </row>
    <row r="219" spans="4:4">
      <c r="D219" s="145" t="s">
        <v>631</v>
      </c>
    </row>
    <row r="220" spans="4:4">
      <c r="D220" s="145" t="s">
        <v>632</v>
      </c>
    </row>
    <row r="221" spans="4:4">
      <c r="D221" s="145" t="s">
        <v>633</v>
      </c>
    </row>
    <row r="222" spans="4:4">
      <c r="D222" s="145" t="s">
        <v>634</v>
      </c>
    </row>
    <row r="223" spans="4:4">
      <c r="D223" s="145" t="s">
        <v>635</v>
      </c>
    </row>
    <row r="224" spans="4:4">
      <c r="D224" s="145" t="s">
        <v>636</v>
      </c>
    </row>
    <row r="225" spans="4:4">
      <c r="D225" s="145" t="s">
        <v>637</v>
      </c>
    </row>
    <row r="226" spans="4:4">
      <c r="D226" s="145" t="s">
        <v>638</v>
      </c>
    </row>
    <row r="227" spans="4:4">
      <c r="D227" s="145" t="s">
        <v>639</v>
      </c>
    </row>
    <row r="228" spans="4:4">
      <c r="D228" s="145" t="s">
        <v>640</v>
      </c>
    </row>
    <row r="229" spans="4:4">
      <c r="D229" s="145" t="s">
        <v>641</v>
      </c>
    </row>
    <row r="230" spans="4:4">
      <c r="D230" s="145" t="s">
        <v>642</v>
      </c>
    </row>
    <row r="231" spans="4:4">
      <c r="D231" s="145" t="s">
        <v>643</v>
      </c>
    </row>
  </sheetData>
  <sheetProtection algorithmName="SHA-512" hashValue="CJEo2Yl9pf75vWgQZoUsWi+EitxE7DJdR23bu+HMlvOtJPedAMmKslv36ETi3TjLtlMNHccKf+NiAx/IihzYaA==" saltValue="61d1LwV+cb2t3aTeR2El+g==" spinCount="100000" sheet="1" selectLockedCells="1"/>
  <customSheetViews>
    <customSheetView guid="{4F0C12F7-6B51-448A-979B-7D7A867F336D}" showGridLines="0" fitToPage="1">
      <selection activeCell="C28" sqref="C28"/>
      <pageMargins left="0.23622047244094491" right="0.23622047244094491" top="0.74803149606299213" bottom="0.74803149606299213" header="0.31496062992125984" footer="0.31496062992125984"/>
      <printOptions horizontalCentered="1"/>
      <pageSetup paperSize="9" scale="54" fitToHeight="0" orientation="landscape" r:id="rId1"/>
    </customSheetView>
  </customSheetViews>
  <mergeCells count="7">
    <mergeCell ref="F4:I4"/>
    <mergeCell ref="J4:M4"/>
    <mergeCell ref="D206:E206"/>
    <mergeCell ref="B4:B5"/>
    <mergeCell ref="C4:C5"/>
    <mergeCell ref="D4:D5"/>
    <mergeCell ref="E4:E5"/>
  </mergeCells>
  <dataValidations count="1">
    <dataValidation type="list" allowBlank="1" showInputMessage="1" showErrorMessage="1" sqref="D6:D205">
      <formula1>Produktbereichauswahl</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landscape" r:id="rId2"/>
  <ignoredErrors>
    <ignoredError sqref="K206:M206 G206:H206 I206 J206" formulaRange="1"/>
  </ignoredError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48"/>
  <sheetViews>
    <sheetView showGridLines="0" workbookViewId="0">
      <selection activeCell="C6" sqref="C6"/>
    </sheetView>
  </sheetViews>
  <sheetFormatPr baseColWidth="10" defaultColWidth="11.3984375" defaultRowHeight="14.25"/>
  <cols>
    <col min="1" max="1" width="5.73046875" style="30" customWidth="1"/>
    <col min="2" max="2" width="8.3984375" style="30" customWidth="1"/>
    <col min="3" max="3" width="42.86328125" style="30" customWidth="1"/>
    <col min="4" max="8" width="35.73046875" style="30" customWidth="1"/>
    <col min="9" max="16384" width="11.3984375" style="30"/>
  </cols>
  <sheetData>
    <row r="2" spans="2:8" ht="18">
      <c r="B2" s="97" t="s">
        <v>621</v>
      </c>
    </row>
    <row r="3" spans="2:8" ht="18.399999999999999" thickBot="1">
      <c r="B3" s="97"/>
    </row>
    <row r="4" spans="2:8">
      <c r="B4" s="392" t="s">
        <v>530</v>
      </c>
      <c r="C4" s="392" t="s">
        <v>567</v>
      </c>
      <c r="D4" s="392" t="s">
        <v>562</v>
      </c>
      <c r="E4" s="392" t="s">
        <v>563</v>
      </c>
      <c r="F4" s="392" t="s">
        <v>564</v>
      </c>
      <c r="G4" s="392" t="s">
        <v>565</v>
      </c>
      <c r="H4" s="392" t="s">
        <v>566</v>
      </c>
    </row>
    <row r="5" spans="2:8" ht="14.65" thickBot="1">
      <c r="B5" s="393"/>
      <c r="C5" s="393"/>
      <c r="D5" s="393"/>
      <c r="E5" s="393"/>
      <c r="F5" s="393"/>
      <c r="G5" s="393"/>
      <c r="H5" s="393"/>
    </row>
    <row r="6" spans="2:8">
      <c r="B6" s="311">
        <v>1</v>
      </c>
      <c r="C6" s="326"/>
      <c r="D6" s="326"/>
      <c r="E6" s="326"/>
      <c r="F6" s="326"/>
      <c r="G6" s="326"/>
      <c r="H6" s="326"/>
    </row>
    <row r="7" spans="2:8">
      <c r="B7" s="312">
        <v>2</v>
      </c>
      <c r="C7" s="327"/>
      <c r="D7" s="327"/>
      <c r="E7" s="327"/>
      <c r="F7" s="327"/>
      <c r="G7" s="327"/>
      <c r="H7" s="327"/>
    </row>
    <row r="8" spans="2:8">
      <c r="B8" s="312">
        <v>3</v>
      </c>
      <c r="C8" s="327"/>
      <c r="D8" s="327"/>
      <c r="E8" s="327"/>
      <c r="F8" s="327"/>
      <c r="G8" s="327"/>
      <c r="H8" s="327"/>
    </row>
    <row r="9" spans="2:8">
      <c r="B9" s="312">
        <v>4</v>
      </c>
      <c r="C9" s="327"/>
      <c r="D9" s="327"/>
      <c r="E9" s="327"/>
      <c r="F9" s="327"/>
      <c r="G9" s="327"/>
      <c r="H9" s="327"/>
    </row>
    <row r="10" spans="2:8">
      <c r="B10" s="312">
        <v>5</v>
      </c>
      <c r="C10" s="327"/>
      <c r="D10" s="327"/>
      <c r="E10" s="327"/>
      <c r="F10" s="327"/>
      <c r="G10" s="327"/>
      <c r="H10" s="327"/>
    </row>
    <row r="11" spans="2:8">
      <c r="B11" s="312">
        <v>6</v>
      </c>
      <c r="C11" s="327"/>
      <c r="D11" s="327"/>
      <c r="E11" s="327"/>
      <c r="F11" s="327"/>
      <c r="G11" s="327"/>
      <c r="H11" s="327"/>
    </row>
    <row r="12" spans="2:8">
      <c r="B12" s="312">
        <v>7</v>
      </c>
      <c r="C12" s="327"/>
      <c r="D12" s="327"/>
      <c r="E12" s="327"/>
      <c r="F12" s="327"/>
      <c r="G12" s="327"/>
      <c r="H12" s="327"/>
    </row>
    <row r="13" spans="2:8">
      <c r="B13" s="312">
        <v>8</v>
      </c>
      <c r="C13" s="327"/>
      <c r="D13" s="327"/>
      <c r="E13" s="327"/>
      <c r="F13" s="327"/>
      <c r="G13" s="327"/>
      <c r="H13" s="327"/>
    </row>
    <row r="14" spans="2:8">
      <c r="B14" s="312">
        <v>9</v>
      </c>
      <c r="C14" s="327"/>
      <c r="D14" s="327"/>
      <c r="E14" s="327"/>
      <c r="F14" s="327"/>
      <c r="G14" s="327"/>
      <c r="H14" s="327"/>
    </row>
    <row r="15" spans="2:8">
      <c r="B15" s="312">
        <v>10</v>
      </c>
      <c r="C15" s="327"/>
      <c r="D15" s="327"/>
      <c r="E15" s="327"/>
      <c r="F15" s="327"/>
      <c r="G15" s="327"/>
      <c r="H15" s="327"/>
    </row>
    <row r="16" spans="2:8">
      <c r="B16" s="312">
        <v>11</v>
      </c>
      <c r="C16" s="327"/>
      <c r="D16" s="327"/>
      <c r="E16" s="327"/>
      <c r="F16" s="327"/>
      <c r="G16" s="327"/>
      <c r="H16" s="327"/>
    </row>
    <row r="17" spans="2:8">
      <c r="B17" s="312">
        <v>12</v>
      </c>
      <c r="C17" s="327"/>
      <c r="D17" s="327"/>
      <c r="E17" s="327"/>
      <c r="F17" s="327"/>
      <c r="G17" s="327"/>
      <c r="H17" s="327"/>
    </row>
    <row r="18" spans="2:8">
      <c r="B18" s="312">
        <v>13</v>
      </c>
      <c r="C18" s="327"/>
      <c r="D18" s="327"/>
      <c r="E18" s="327"/>
      <c r="F18" s="327"/>
      <c r="G18" s="327"/>
      <c r="H18" s="327"/>
    </row>
    <row r="19" spans="2:8">
      <c r="B19" s="312">
        <v>14</v>
      </c>
      <c r="C19" s="327"/>
      <c r="D19" s="327"/>
      <c r="E19" s="327"/>
      <c r="F19" s="327"/>
      <c r="G19" s="327"/>
      <c r="H19" s="327"/>
    </row>
    <row r="20" spans="2:8">
      <c r="B20" s="312">
        <v>15</v>
      </c>
      <c r="C20" s="327"/>
      <c r="D20" s="327"/>
      <c r="E20" s="327"/>
      <c r="F20" s="327"/>
      <c r="G20" s="327"/>
      <c r="H20" s="327"/>
    </row>
    <row r="21" spans="2:8">
      <c r="B21" s="312">
        <v>16</v>
      </c>
      <c r="C21" s="327"/>
      <c r="D21" s="327"/>
      <c r="E21" s="327"/>
      <c r="F21" s="327"/>
      <c r="G21" s="327"/>
      <c r="H21" s="327"/>
    </row>
    <row r="22" spans="2:8">
      <c r="B22" s="312">
        <v>17</v>
      </c>
      <c r="C22" s="327"/>
      <c r="D22" s="327"/>
      <c r="E22" s="327"/>
      <c r="F22" s="327"/>
      <c r="G22" s="327"/>
      <c r="H22" s="327"/>
    </row>
    <row r="23" spans="2:8">
      <c r="B23" s="312">
        <v>18</v>
      </c>
      <c r="C23" s="327"/>
      <c r="D23" s="327"/>
      <c r="E23" s="327"/>
      <c r="F23" s="327"/>
      <c r="G23" s="327"/>
      <c r="H23" s="327"/>
    </row>
    <row r="24" spans="2:8">
      <c r="B24" s="312">
        <v>19</v>
      </c>
      <c r="C24" s="327"/>
      <c r="D24" s="327"/>
      <c r="E24" s="327"/>
      <c r="F24" s="327"/>
      <c r="G24" s="327"/>
      <c r="H24" s="327"/>
    </row>
    <row r="25" spans="2:8">
      <c r="B25" s="312">
        <v>20</v>
      </c>
      <c r="C25" s="327"/>
      <c r="D25" s="327"/>
      <c r="E25" s="327"/>
      <c r="F25" s="327"/>
      <c r="G25" s="327"/>
      <c r="H25" s="327"/>
    </row>
    <row r="26" spans="2:8">
      <c r="B26" s="312">
        <v>21</v>
      </c>
      <c r="C26" s="327"/>
      <c r="D26" s="327"/>
      <c r="E26" s="327"/>
      <c r="F26" s="327"/>
      <c r="G26" s="327"/>
      <c r="H26" s="327"/>
    </row>
    <row r="27" spans="2:8">
      <c r="B27" s="312">
        <v>22</v>
      </c>
      <c r="C27" s="327"/>
      <c r="D27" s="327"/>
      <c r="E27" s="327"/>
      <c r="F27" s="327"/>
      <c r="G27" s="327"/>
      <c r="H27" s="327"/>
    </row>
    <row r="28" spans="2:8">
      <c r="B28" s="312">
        <v>23</v>
      </c>
      <c r="C28" s="327"/>
      <c r="D28" s="327"/>
      <c r="E28" s="327"/>
      <c r="F28" s="327"/>
      <c r="G28" s="327"/>
      <c r="H28" s="327"/>
    </row>
    <row r="29" spans="2:8">
      <c r="B29" s="312">
        <v>24</v>
      </c>
      <c r="C29" s="327"/>
      <c r="D29" s="327"/>
      <c r="E29" s="327"/>
      <c r="F29" s="327"/>
      <c r="G29" s="327"/>
      <c r="H29" s="327"/>
    </row>
    <row r="30" spans="2:8">
      <c r="B30" s="312">
        <v>25</v>
      </c>
      <c r="C30" s="327"/>
      <c r="D30" s="327"/>
      <c r="E30" s="327"/>
      <c r="F30" s="327"/>
      <c r="G30" s="327"/>
      <c r="H30" s="327"/>
    </row>
    <row r="31" spans="2:8">
      <c r="B31" s="312">
        <v>26</v>
      </c>
      <c r="C31" s="327"/>
      <c r="D31" s="327"/>
      <c r="E31" s="327"/>
      <c r="F31" s="327"/>
      <c r="G31" s="327"/>
      <c r="H31" s="327"/>
    </row>
    <row r="32" spans="2:8">
      <c r="B32" s="312">
        <v>27</v>
      </c>
      <c r="C32" s="327"/>
      <c r="D32" s="327"/>
      <c r="E32" s="327"/>
      <c r="F32" s="327"/>
      <c r="G32" s="327"/>
      <c r="H32" s="327"/>
    </row>
    <row r="33" spans="2:8">
      <c r="B33" s="312">
        <v>28</v>
      </c>
      <c r="C33" s="327"/>
      <c r="D33" s="327"/>
      <c r="E33" s="327"/>
      <c r="F33" s="327"/>
      <c r="G33" s="327"/>
      <c r="H33" s="327"/>
    </row>
    <row r="34" spans="2:8">
      <c r="B34" s="312">
        <v>29</v>
      </c>
      <c r="C34" s="327"/>
      <c r="D34" s="327"/>
      <c r="E34" s="327"/>
      <c r="F34" s="327"/>
      <c r="G34" s="327"/>
      <c r="H34" s="327"/>
    </row>
    <row r="35" spans="2:8">
      <c r="B35" s="312">
        <v>30</v>
      </c>
      <c r="C35" s="327"/>
      <c r="D35" s="327"/>
      <c r="E35" s="327"/>
      <c r="F35" s="327"/>
      <c r="G35" s="327"/>
      <c r="H35" s="327"/>
    </row>
    <row r="36" spans="2:8">
      <c r="B36" s="312">
        <v>31</v>
      </c>
      <c r="C36" s="327"/>
      <c r="D36" s="327"/>
      <c r="E36" s="327"/>
      <c r="F36" s="327"/>
      <c r="G36" s="327"/>
      <c r="H36" s="327"/>
    </row>
    <row r="37" spans="2:8">
      <c r="B37" s="312">
        <v>32</v>
      </c>
      <c r="C37" s="327"/>
      <c r="D37" s="327"/>
      <c r="E37" s="327"/>
      <c r="F37" s="327"/>
      <c r="G37" s="327"/>
      <c r="H37" s="327"/>
    </row>
    <row r="38" spans="2:8">
      <c r="B38" s="312">
        <v>33</v>
      </c>
      <c r="C38" s="327"/>
      <c r="D38" s="327"/>
      <c r="E38" s="327"/>
      <c r="F38" s="327"/>
      <c r="G38" s="327"/>
      <c r="H38" s="327"/>
    </row>
    <row r="39" spans="2:8">
      <c r="B39" s="312">
        <v>34</v>
      </c>
      <c r="C39" s="327"/>
      <c r="D39" s="327"/>
      <c r="E39" s="327"/>
      <c r="F39" s="327"/>
      <c r="G39" s="327"/>
      <c r="H39" s="327"/>
    </row>
    <row r="40" spans="2:8">
      <c r="B40" s="312">
        <v>35</v>
      </c>
      <c r="C40" s="327"/>
      <c r="D40" s="327"/>
      <c r="E40" s="327"/>
      <c r="F40" s="327"/>
      <c r="G40" s="327"/>
      <c r="H40" s="327"/>
    </row>
    <row r="41" spans="2:8">
      <c r="B41" s="312">
        <v>36</v>
      </c>
      <c r="C41" s="327"/>
      <c r="D41" s="327"/>
      <c r="E41" s="327"/>
      <c r="F41" s="327"/>
      <c r="G41" s="327"/>
      <c r="H41" s="327"/>
    </row>
    <row r="42" spans="2:8">
      <c r="B42" s="312">
        <v>37</v>
      </c>
      <c r="C42" s="327"/>
      <c r="D42" s="327"/>
      <c r="E42" s="327"/>
      <c r="F42" s="327"/>
      <c r="G42" s="327"/>
      <c r="H42" s="327"/>
    </row>
    <row r="43" spans="2:8">
      <c r="B43" s="312">
        <v>38</v>
      </c>
      <c r="C43" s="327"/>
      <c r="D43" s="327"/>
      <c r="E43" s="327"/>
      <c r="F43" s="327"/>
      <c r="G43" s="327"/>
      <c r="H43" s="327"/>
    </row>
    <row r="44" spans="2:8">
      <c r="B44" s="312">
        <v>39</v>
      </c>
      <c r="C44" s="327"/>
      <c r="D44" s="327"/>
      <c r="E44" s="327"/>
      <c r="F44" s="327"/>
      <c r="G44" s="327"/>
      <c r="H44" s="327"/>
    </row>
    <row r="45" spans="2:8" ht="14.65" thickBot="1">
      <c r="B45" s="313">
        <v>40</v>
      </c>
      <c r="C45" s="328"/>
      <c r="D45" s="328"/>
      <c r="E45" s="328"/>
      <c r="F45" s="328"/>
      <c r="G45" s="328"/>
      <c r="H45" s="328"/>
    </row>
    <row r="46" spans="2:8" ht="7.5" customHeight="1">
      <c r="B46" s="98"/>
      <c r="C46" s="148"/>
      <c r="D46" s="149"/>
      <c r="E46" s="149"/>
      <c r="F46" s="149"/>
      <c r="G46" s="149"/>
      <c r="H46" s="149"/>
    </row>
    <row r="48" spans="2:8">
      <c r="D48" s="398"/>
      <c r="E48" s="398"/>
      <c r="F48" s="398"/>
    </row>
  </sheetData>
  <sheetProtection algorithmName="SHA-512" hashValue="cBf4U6e3h44bU0Jb64p52aFgzxhI/J+4c3W0kpRX+VxNnHDhgRstQk/UQJQyhBmfwL77MmbzgmH8Hb2tfgvCog==" saltValue="AJDaiA197q7pWAwP/wRygg==" spinCount="100000" sheet="1" selectLockedCells="1"/>
  <customSheetViews>
    <customSheetView guid="{4F0C12F7-6B51-448A-979B-7D7A867F336D}" showGridLines="0" fitToPage="1">
      <selection activeCell="E28" sqref="E28"/>
      <pageMargins left="0.25" right="0.25" top="0.75" bottom="0.75" header="0.3" footer="0.3"/>
      <pageSetup paperSize="9" scale="61" fitToHeight="0" orientation="landscape" horizontalDpi="0" verticalDpi="0" r:id="rId1"/>
    </customSheetView>
  </customSheetViews>
  <mergeCells count="8">
    <mergeCell ref="D48:F48"/>
    <mergeCell ref="G4:G5"/>
    <mergeCell ref="H4:H5"/>
    <mergeCell ref="B4:B5"/>
    <mergeCell ref="C4:C5"/>
    <mergeCell ref="D4:D5"/>
    <mergeCell ref="E4:E5"/>
    <mergeCell ref="F4:F5"/>
  </mergeCells>
  <pageMargins left="0.25" right="0.25" top="0.75" bottom="0.75" header="0.3" footer="0.3"/>
  <pageSetup paperSize="9" scale="60"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1"/>
  <sheetViews>
    <sheetView showGridLines="0" zoomScaleNormal="100" workbookViewId="0">
      <selection activeCell="H21" sqref="H21"/>
    </sheetView>
  </sheetViews>
  <sheetFormatPr baseColWidth="10" defaultColWidth="11.3984375" defaultRowHeight="14.25"/>
  <cols>
    <col min="1" max="1" width="11.3984375" style="219"/>
    <col min="2" max="2" width="45.73046875" style="30" customWidth="1"/>
    <col min="3" max="3" width="4.265625" style="30" customWidth="1"/>
    <col min="4" max="8" width="30.73046875" style="30" customWidth="1"/>
    <col min="9" max="16384" width="11.3984375" style="30"/>
  </cols>
  <sheetData>
    <row r="2" spans="2:8" ht="18">
      <c r="B2" s="97" t="s">
        <v>606</v>
      </c>
    </row>
    <row r="4" spans="2:8" ht="15.75">
      <c r="B4" s="218" t="s">
        <v>668</v>
      </c>
      <c r="D4" s="219" t="s">
        <v>611</v>
      </c>
      <c r="E4" s="219" t="s">
        <v>612</v>
      </c>
      <c r="F4" s="219" t="s">
        <v>613</v>
      </c>
      <c r="G4" s="219" t="s">
        <v>614</v>
      </c>
      <c r="H4" s="219" t="s">
        <v>615</v>
      </c>
    </row>
    <row r="6" spans="2:8" ht="71.25">
      <c r="B6" s="220" t="s">
        <v>669</v>
      </c>
      <c r="D6" s="25"/>
      <c r="E6" s="25"/>
      <c r="F6" s="25"/>
      <c r="G6" s="25"/>
      <c r="H6" s="25"/>
    </row>
    <row r="8" spans="2:8" ht="85.5">
      <c r="B8" s="220" t="s">
        <v>670</v>
      </c>
      <c r="D8" s="25"/>
      <c r="E8" s="25"/>
      <c r="F8" s="25"/>
      <c r="G8" s="25"/>
      <c r="H8" s="25"/>
    </row>
    <row r="9" spans="2:8">
      <c r="B9" s="253"/>
      <c r="D9" s="254"/>
      <c r="E9" s="254"/>
      <c r="F9" s="254"/>
      <c r="G9" s="254"/>
      <c r="H9" s="254"/>
    </row>
    <row r="10" spans="2:8" ht="57">
      <c r="B10" s="220" t="s">
        <v>671</v>
      </c>
      <c r="D10" s="25"/>
      <c r="E10" s="25"/>
      <c r="F10" s="25"/>
      <c r="G10" s="25"/>
      <c r="H10" s="25"/>
    </row>
    <row r="11" spans="2:8">
      <c r="B11" s="253"/>
      <c r="D11" s="254"/>
      <c r="E11" s="254"/>
      <c r="F11" s="254"/>
      <c r="G11" s="254"/>
      <c r="H11" s="254"/>
    </row>
    <row r="12" spans="2:8">
      <c r="B12" s="253"/>
      <c r="D12" s="254"/>
      <c r="E12" s="254"/>
      <c r="F12" s="254"/>
      <c r="G12" s="254"/>
      <c r="H12" s="254"/>
    </row>
    <row r="13" spans="2:8" ht="15.75">
      <c r="B13" s="218" t="s">
        <v>607</v>
      </c>
    </row>
    <row r="15" spans="2:8" ht="33" customHeight="1">
      <c r="B15" s="220" t="s">
        <v>608</v>
      </c>
    </row>
    <row r="17" spans="2:8" ht="33" customHeight="1">
      <c r="B17" s="220" t="s">
        <v>609</v>
      </c>
      <c r="D17" s="25"/>
      <c r="E17" s="25"/>
      <c r="F17" s="25"/>
      <c r="G17" s="25"/>
      <c r="H17" s="25"/>
    </row>
    <row r="19" spans="2:8" ht="33" customHeight="1">
      <c r="B19" s="220" t="s">
        <v>610</v>
      </c>
      <c r="D19" s="25"/>
      <c r="E19" s="25"/>
      <c r="F19" s="25"/>
      <c r="G19" s="25"/>
      <c r="H19" s="25"/>
    </row>
    <row r="21" spans="2:8" ht="77.45" customHeight="1">
      <c r="B21" s="220" t="s">
        <v>620</v>
      </c>
      <c r="D21" s="25"/>
      <c r="E21" s="25"/>
      <c r="F21" s="25"/>
      <c r="G21" s="25"/>
      <c r="H21" s="25"/>
    </row>
  </sheetData>
  <sheetProtection algorithmName="SHA-512" hashValue="+rxESgJWKsPlqQFDyL6aQhyqW8F8GLr/eEijIWOBJ4DPzV6oHNyq+ZG2JHwQsBMKiLXCd0dF0fdtbrReXFci3w==" saltValue="wLm61zDtKT+YmVxnAgDE0w==" spinCount="100000" sheet="1" selectLockedCells="1"/>
  <customSheetViews>
    <customSheetView guid="{4F0C12F7-6B51-448A-979B-7D7A867F336D}" showGridLines="0" fitToPage="1" topLeftCell="A22">
      <selection activeCell="D24" sqref="D24"/>
      <pageMargins left="0.70866141732283472" right="0.70866141732283472" top="0.78740157480314965" bottom="0.78740157480314965" header="0.31496062992125984" footer="0.31496062992125984"/>
      <printOptions horizontalCentered="1"/>
      <pageSetup paperSize="9" scale="55" fitToHeight="5" orientation="landscape" horizontalDpi="0" verticalDpi="0" r:id="rId1"/>
    </customSheetView>
  </customSheetViews>
  <conditionalFormatting sqref="A12:I32 A1:I9">
    <cfRule type="expression" priority="2">
      <formula>CELL("Schutz",A1)=0</formula>
    </cfRule>
  </conditionalFormatting>
  <conditionalFormatting sqref="A10:I11">
    <cfRule type="expression" priority="1">
      <formula>CELL("Schutz",A10)=0</formula>
    </cfRule>
  </conditionalFormatting>
  <printOptions horizontalCentered="1"/>
  <pageMargins left="0.70866141732283472" right="0.70866141732283472" top="0.78740157480314965" bottom="0.78740157480314965" header="0.31496062992125984" footer="0.31496062992125984"/>
  <pageSetup paperSize="9" scale="55" fitToHeight="5"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Deckblatt</vt:lpstr>
      <vt:lpstr>DropDown</vt:lpstr>
      <vt:lpstr>Konsolidierungspfad oE</vt:lpstr>
      <vt:lpstr>Konsolidierungspfad FiHH</vt:lpstr>
      <vt:lpstr>Ausgew. Finanzinformationen</vt:lpstr>
      <vt:lpstr>Ausw Straßenbeiträge</vt:lpstr>
      <vt:lpstr>Konsolidierungsmaßnahmen</vt:lpstr>
      <vt:lpstr>Freitextblatt Kommune</vt:lpstr>
      <vt:lpstr>Bewertung HSK Aufsicht</vt:lpstr>
      <vt:lpstr>ja-nein-Auswahl</vt:lpstr>
      <vt:lpstr>flächendeckend-Auswahl</vt:lpstr>
      <vt:lpstr>12345-Auswahl</vt:lpstr>
      <vt:lpstr>Rohtabelle 2013-2017 hoch</vt:lpstr>
      <vt:lpstr>Rohtabelle 2013-2017 quer</vt:lpstr>
      <vt:lpstr>Auswahl Wahrscheinlichkeit</vt:lpstr>
      <vt:lpstr>Auswahl12345</vt:lpstr>
      <vt:lpstr>Auswahlflächendeckend</vt:lpstr>
      <vt:lpstr>AuswahlKommune</vt:lpstr>
      <vt:lpstr>AuswahlKommunen</vt:lpstr>
      <vt:lpstr>AuswahlWahrscheinlichkeit</vt:lpstr>
      <vt:lpstr>Deckblatt!Druckbereich</vt:lpstr>
      <vt:lpstr>'Freitextblatt Kommune'!Druckbereich</vt:lpstr>
      <vt:lpstr>Konsolidierungsmaßnahmen!Druckbereich</vt:lpstr>
      <vt:lpstr>'Konsolidierungspfad FiHH'!Druckbereich</vt:lpstr>
      <vt:lpstr>'Konsolidierungspfad oE'!Druckbereich</vt:lpstr>
      <vt:lpstr>GKZKommuneEW2013</vt:lpstr>
      <vt:lpstr>janeinAuswahl</vt:lpstr>
      <vt:lpstr>Produktbereichauswahl</vt:lpstr>
      <vt:lpstr>Straßenbeiträge</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Elektronisches HSK für Excel ab Version 2007</dc:title>
  <dc:creator>Klumpp, Kai (HMdF)</dc:creator>
  <cp:lastModifiedBy>Ostgen, Stephan (HMdIS)</cp:lastModifiedBy>
  <cp:lastPrinted>2018-08-29T09:16:28Z</cp:lastPrinted>
  <dcterms:created xsi:type="dcterms:W3CDTF">2014-05-16T12:15:48Z</dcterms:created>
  <dcterms:modified xsi:type="dcterms:W3CDTF">2024-09-27T15:50:19Z</dcterms:modified>
</cp:coreProperties>
</file>